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worksheets/sheet3.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sheets/sheet1.xml" ContentType="application/vnd.openxmlformats-officedocument.spreadsheetml.worksheet+xml"/>
  <Override PartName="/xl/theme/theme1.xml" ContentType="application/vnd.openxmlformats-officedocument.theme+xml"/>
  <Override PartName="/xl/worksheets/sheet20.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7.xml" ContentType="application/vnd.openxmlformats-officedocument.spreadsheetml.worksheet+xml"/>
  <Override PartName="/xl/styles.xml" ContentType="application/vnd.openxmlformats-officedocument.spreadsheetml.styles+xml"/>
  <Override PartName="/xl/worksheets/sheet28.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externalLinks/externalLink1.xml" ContentType="application/vnd.openxmlformats-officedocument.spreadsheetml.externalLink+xml"/>
  <Override PartName="/customXml/itemProps6.xml" ContentType="application/vnd.openxmlformats-officedocument.customXmlProperties+xml"/>
  <Override PartName="/customXml/itemProps5.xml" ContentType="application/vnd.openxmlformats-officedocument.customXmlProperties+xml"/>
  <Override PartName="/customXml/itemProps4.xml" ContentType="application/vnd.openxmlformats-officedocument.customXm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7.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hidePivotFieldList="1" defaultThemeVersion="124226"/>
  <workbookProtection workbookPassword="C6D6" lockStructure="1"/>
  <bookViews>
    <workbookView xWindow="405" yWindow="975" windowWidth="9435" windowHeight="6870" tabRatio="863"/>
  </bookViews>
  <sheets>
    <sheet name="Contents" sheetId="2" r:id="rId1"/>
    <sheet name="1a - Population" sheetId="29" r:id="rId2"/>
    <sheet name="1b - IMD 2015 LSOAs" sheetId="3" r:id="rId3"/>
    <sheet name="1c - IMD 2015 Population" sheetId="4" r:id="rId4"/>
    <sheet name="1d - EYFSP EY Planning Area" sheetId="31" r:id="rId5"/>
    <sheet name="2a - All Providers Data" sheetId="33" r:id="rId6"/>
    <sheet name="2b - Provider trends over time " sheetId="8" r:id="rId7"/>
    <sheet name="2c - Ofsted Inspection Results" sheetId="34" r:id="rId8"/>
    <sheet name="3a - Childminder Pick Up" sheetId="9" r:id="rId9"/>
    <sheet name="3b - FIS Enquiries" sheetId="10" r:id="rId10"/>
    <sheet name="4a - 2 YO Registered Prov" sheetId="11" r:id="rId11"/>
    <sheet name="4b - 2Help Take Up" sheetId="38" r:id="rId12"/>
    <sheet name="4c - 2Help by EYPA(L)" sheetId="37" r:id="rId13"/>
    <sheet name="4d - NEF Registered Prov" sheetId="14" r:id="rId14"/>
    <sheet name="4e - NEF Take Up by EYPA(L)" sheetId="36" r:id="rId15"/>
    <sheet name="4f - 30hrs Take Up by EYPA(L)" sheetId="46" r:id="rId16"/>
    <sheet name="4g - DLA Claimants" sheetId="18" r:id="rId17"/>
    <sheet name="4h - IDS Case Load" sheetId="16" r:id="rId18"/>
    <sheet name="4i - AA SEND Experience" sheetId="17" r:id="rId19"/>
    <sheet name="4j - WTC and CTC" sheetId="19" r:id="rId20"/>
    <sheet name="4k - Pupil Premium" sheetId="20" r:id="rId21"/>
    <sheet name="4l - Early Years Pupil Premium" sheetId="25" r:id="rId22"/>
    <sheet name="5a - Charges by Provision Type" sheetId="39" r:id="rId23"/>
    <sheet name="5b - Hourly charge for under 2s" sheetId="43" r:id="rId24"/>
    <sheet name="5c - Hourly charge for 2yrs" sheetId="44" r:id="rId25"/>
    <sheet name="5d - Hourly charge for 3&amp;4yrs" sheetId="45" r:id="rId26"/>
    <sheet name="Gaps Analysis" sheetId="24" r:id="rId27"/>
    <sheet name="List" sheetId="22" state="hidden" r:id="rId28"/>
  </sheets>
  <externalReferences>
    <externalReference r:id="rId29"/>
  </externalReferences>
  <definedNames>
    <definedName name="IMD_2015" localSheetId="15">#REF!</definedName>
    <definedName name="IMD_2015">#REF!</definedName>
    <definedName name="Mid_2015_Popn_Persons_by_Reach_and_Group" localSheetId="15">#REF!</definedName>
    <definedName name="Mid_2015_Popn_Persons_by_Reach_and_Group">#REF!</definedName>
    <definedName name="ProfileList">[1]Lookup!$A$2:$A$40</definedName>
  </definedNames>
  <calcPr calcId="145621"/>
</workbook>
</file>

<file path=xl/calcChain.xml><?xml version="1.0" encoding="utf-8"?>
<calcChain xmlns="http://schemas.openxmlformats.org/spreadsheetml/2006/main">
  <c r="AN58" i="33" l="1"/>
  <c r="AM58" i="33"/>
  <c r="AL58" i="33"/>
  <c r="AN20" i="24" l="1"/>
  <c r="AM20" i="24"/>
  <c r="AL20" i="24"/>
  <c r="AK20" i="24"/>
  <c r="AJ20" i="24"/>
  <c r="AI20" i="24"/>
  <c r="AH20" i="24"/>
  <c r="AG20" i="24"/>
  <c r="AF20" i="24"/>
  <c r="AE20" i="24"/>
  <c r="AD20" i="24"/>
  <c r="AC20" i="24"/>
  <c r="AB20" i="24"/>
  <c r="AA20" i="24"/>
  <c r="Z20" i="24"/>
  <c r="Y20" i="24"/>
  <c r="X20" i="24"/>
  <c r="W20" i="24"/>
  <c r="V20" i="24"/>
  <c r="U20" i="24"/>
  <c r="T20" i="24"/>
  <c r="S20" i="24"/>
  <c r="R20" i="24"/>
  <c r="Q20" i="24"/>
  <c r="P20" i="24"/>
  <c r="O20" i="24"/>
  <c r="N20" i="24"/>
  <c r="M20" i="24"/>
  <c r="L20" i="24"/>
  <c r="K20" i="24"/>
  <c r="J20" i="24"/>
  <c r="I20" i="24"/>
  <c r="H20" i="24"/>
  <c r="G20" i="24"/>
  <c r="F20" i="24"/>
  <c r="E20" i="24"/>
  <c r="D20" i="24"/>
  <c r="C20" i="24"/>
  <c r="B20" i="24"/>
  <c r="B19" i="24"/>
  <c r="AN19" i="24"/>
  <c r="AM19" i="24"/>
  <c r="AL19" i="24"/>
  <c r="AK19" i="24"/>
  <c r="AJ19" i="24"/>
  <c r="AI19" i="24"/>
  <c r="AH19" i="24"/>
  <c r="AG19" i="24"/>
  <c r="AF19" i="24"/>
  <c r="AE19" i="24"/>
  <c r="AD19" i="24"/>
  <c r="AC19" i="24"/>
  <c r="AB19" i="24"/>
  <c r="AA19" i="24"/>
  <c r="Z19" i="24"/>
  <c r="Y19" i="24"/>
  <c r="X19" i="24"/>
  <c r="W19" i="24"/>
  <c r="V19" i="24"/>
  <c r="U19" i="24"/>
  <c r="T19" i="24"/>
  <c r="S19" i="24"/>
  <c r="R19" i="24"/>
  <c r="Q19" i="24"/>
  <c r="P19" i="24"/>
  <c r="O19" i="24"/>
  <c r="N19" i="24"/>
  <c r="M19" i="24"/>
  <c r="L19" i="24"/>
  <c r="K19" i="24"/>
  <c r="J19" i="24"/>
  <c r="I19" i="24"/>
  <c r="H19" i="24"/>
  <c r="G19" i="24"/>
  <c r="F19" i="24"/>
  <c r="E19" i="24"/>
  <c r="D19" i="24"/>
  <c r="C19" i="24"/>
  <c r="H58" i="20" l="1"/>
  <c r="G58" i="20"/>
  <c r="F58" i="20"/>
  <c r="E58" i="20"/>
  <c r="D58" i="20"/>
  <c r="C58" i="20"/>
  <c r="B58" i="20"/>
  <c r="I58" i="20" l="1"/>
  <c r="J16" i="45"/>
  <c r="J20" i="45" s="1"/>
  <c r="L25" i="45" l="1"/>
  <c r="L20" i="45"/>
  <c r="J19" i="45"/>
  <c r="J22" i="45"/>
  <c r="L22" i="45" l="1"/>
  <c r="L26" i="45"/>
  <c r="L23" i="45"/>
  <c r="L19" i="45"/>
  <c r="E13" i="19" l="1"/>
  <c r="E12" i="19"/>
  <c r="E11" i="19"/>
  <c r="E10" i="19"/>
  <c r="E9" i="19"/>
  <c r="E8" i="19"/>
  <c r="AN11" i="24" l="1"/>
  <c r="AM11" i="24"/>
  <c r="AL11" i="24"/>
  <c r="AK11" i="24"/>
  <c r="AJ11" i="24"/>
  <c r="AI11" i="24"/>
  <c r="AH11" i="24"/>
  <c r="AG11" i="24"/>
  <c r="AF11" i="24"/>
  <c r="AE11" i="24"/>
  <c r="AD11" i="24"/>
  <c r="AC11" i="24"/>
  <c r="AB11" i="24"/>
  <c r="AA11" i="24"/>
  <c r="Z11" i="24"/>
  <c r="Y11" i="24"/>
  <c r="X11" i="24"/>
  <c r="W11" i="24"/>
  <c r="V11" i="24"/>
  <c r="U11" i="24"/>
  <c r="T11" i="24"/>
  <c r="S11" i="24"/>
  <c r="R11" i="24"/>
  <c r="Q11" i="24"/>
  <c r="P11" i="24"/>
  <c r="O11" i="24"/>
  <c r="N11" i="24"/>
  <c r="M11" i="24"/>
  <c r="L11" i="24"/>
  <c r="K11" i="24"/>
  <c r="J11" i="24"/>
  <c r="I11" i="24"/>
  <c r="H11" i="24"/>
  <c r="G11" i="24"/>
  <c r="F11" i="24"/>
  <c r="E11" i="24"/>
  <c r="D11" i="24"/>
  <c r="C11" i="24"/>
  <c r="B11" i="24"/>
</calcChain>
</file>

<file path=xl/sharedStrings.xml><?xml version="1.0" encoding="utf-8"?>
<sst xmlns="http://schemas.openxmlformats.org/spreadsheetml/2006/main" count="2490" uniqueCount="535">
  <si>
    <t>Age 0</t>
  </si>
  <si>
    <t>Age 1</t>
  </si>
  <si>
    <t>Age 2</t>
  </si>
  <si>
    <t>Age 3</t>
  </si>
  <si>
    <t>Age 4</t>
  </si>
  <si>
    <t>TOTAL</t>
  </si>
  <si>
    <t>North Warwickshire</t>
  </si>
  <si>
    <t>Nuneaton</t>
  </si>
  <si>
    <t>Stockingford</t>
  </si>
  <si>
    <t>Bedworth</t>
  </si>
  <si>
    <t>St. Michael's</t>
  </si>
  <si>
    <t>Rugby</t>
  </si>
  <si>
    <t>South Warwickshire</t>
  </si>
  <si>
    <t>South West Warwickshire</t>
  </si>
  <si>
    <t>Southam</t>
  </si>
  <si>
    <t>Kenilworth</t>
  </si>
  <si>
    <t>Leamington</t>
  </si>
  <si>
    <t>Warwick</t>
  </si>
  <si>
    <t>Grand Total</t>
  </si>
  <si>
    <t>Top 30% Most Deprived LSOAs in England</t>
  </si>
  <si>
    <t>1b - Indicies of Multiple Deprivation 2015 - Number of LSOAs in top 30% most deprived</t>
  </si>
  <si>
    <t>Under 5</t>
  </si>
  <si>
    <t>5 to 11</t>
  </si>
  <si>
    <t>12 to 17</t>
  </si>
  <si>
    <t>Under 18</t>
  </si>
  <si>
    <t>Number in 30% most deprived LSOAs</t>
  </si>
  <si>
    <t>Percentage of under 5s in 30% most deprived LSOAs</t>
  </si>
  <si>
    <t>Back to contents</t>
  </si>
  <si>
    <t>*  A pupil achieving at least the expected level in the ELGs within the three prime areas of learning (COM, PHY and PSED) and within literacy and mathematics is classed as having "a good level of development".</t>
  </si>
  <si>
    <t>^  Average point score across all the Early Learning Goals.  This is a supporting measure taking into account performance across all 17 ELGs</t>
  </si>
  <si>
    <t>1 - The DfE now include the following groups of children in their definition of disadvantaged children;  a) Eligible for Free Schools Meals (FSM) in the last six years; or b) Looked after continuously for 1 day or more; or c) Adopted from care</t>
  </si>
  <si>
    <t>2015 % children achieving at least expected in all Early Learning Goals in the Areas of Learning:</t>
  </si>
  <si>
    <t>2014 % children achieving at least expected in all Early Learning Goals in the Areas of Learning:</t>
  </si>
  <si>
    <t>Total Eligible Pupils</t>
  </si>
  <si>
    <t>%GLD All</t>
  </si>
  <si>
    <t>% GLD Male</t>
  </si>
  <si>
    <t>% GLD Female</t>
  </si>
  <si>
    <t>Average Total Point Score^ All</t>
  </si>
  <si>
    <t>ATPS Male</t>
  </si>
  <si>
    <t>ATPS Female</t>
  </si>
  <si>
    <t>Other Pupils</t>
  </si>
  <si>
    <t>%GLD Disadvantaged</t>
  </si>
  <si>
    <t>%GLD Other</t>
  </si>
  <si>
    <t>ATPS Disadvantaged</t>
  </si>
  <si>
    <t>ATPS Other</t>
  </si>
  <si>
    <t>Communication &amp; Learning</t>
  </si>
  <si>
    <t>Physical Development</t>
  </si>
  <si>
    <t>Personal, Social &amp; Emotional Development</t>
  </si>
  <si>
    <t>Literacy</t>
  </si>
  <si>
    <t>Mathematics</t>
  </si>
  <si>
    <t>Understanding the World</t>
  </si>
  <si>
    <t>Expressive Arts &amp; Design</t>
  </si>
  <si>
    <t>FSM Ever pupils</t>
  </si>
  <si>
    <t>%GLD FSM Ever</t>
  </si>
  <si>
    <t>ATPS FSM Ever</t>
  </si>
  <si>
    <t>Warwickshire</t>
  </si>
  <si>
    <t>National</t>
  </si>
  <si>
    <t>Source</t>
  </si>
  <si>
    <t>Table Name</t>
  </si>
  <si>
    <t>Local childcare offer for Warwickshire</t>
  </si>
  <si>
    <t>Demographic Information</t>
  </si>
  <si>
    <t>Childminders</t>
  </si>
  <si>
    <t>Creche</t>
  </si>
  <si>
    <t>Day Nursery</t>
  </si>
  <si>
    <t>Holiday Scheme</t>
  </si>
  <si>
    <t>Home Childcarer</t>
  </si>
  <si>
    <t>Maintained</t>
  </si>
  <si>
    <t>Nursery Units of Independent Schools</t>
  </si>
  <si>
    <t>Nurture Nursery</t>
  </si>
  <si>
    <t>Other Exceptional</t>
  </si>
  <si>
    <t>Out of School Care</t>
  </si>
  <si>
    <t>Pre-School</t>
  </si>
  <si>
    <t>Private Nursery School</t>
  </si>
  <si>
    <t>Total</t>
  </si>
  <si>
    <t>Providers</t>
  </si>
  <si>
    <t>Max Places</t>
  </si>
  <si>
    <t>Vacancies</t>
  </si>
  <si>
    <t>Inadequate</t>
  </si>
  <si>
    <t>Requires Improvement</t>
  </si>
  <si>
    <t>Good/Outstanding</t>
  </si>
  <si>
    <t>CSA Section</t>
  </si>
  <si>
    <t>Places</t>
  </si>
  <si>
    <t>Year</t>
  </si>
  <si>
    <t>Numbers of providers and places in Warwickshire over time</t>
  </si>
  <si>
    <t>2b - Numbers of providers and places in Warwickshire over time</t>
  </si>
  <si>
    <t>Department for Communities and Local Government, September 2015</t>
  </si>
  <si>
    <t>Schools with no childminder pick up</t>
  </si>
  <si>
    <t>Out of County</t>
  </si>
  <si>
    <t>Nuneaton &amp; Bedworth</t>
  </si>
  <si>
    <t>Number of providers</t>
  </si>
  <si>
    <t>Stratford</t>
  </si>
  <si>
    <t>N/A</t>
  </si>
  <si>
    <t>*</t>
  </si>
  <si>
    <t>**</t>
  </si>
  <si>
    <t>Number of NEF providers</t>
  </si>
  <si>
    <t>Number of Warwickshire children accessing early years funding at Warwickshire maintained settings</t>
  </si>
  <si>
    <t>Number of Warwickshire children aged 4 in Warwickshire Reception class</t>
  </si>
  <si>
    <t>Warwickshire 3 &amp; 4 YO Population</t>
  </si>
  <si>
    <t>Red</t>
  </si>
  <si>
    <t xml:space="preserve">Amber </t>
  </si>
  <si>
    <t>Green</t>
  </si>
  <si>
    <t>Greater than 70%</t>
  </si>
  <si>
    <t>Between 50% and 70%</t>
  </si>
  <si>
    <t>Less than 50%</t>
  </si>
  <si>
    <t>Less Than 85%</t>
  </si>
  <si>
    <t>Between 85% and 95%</t>
  </si>
  <si>
    <t>Greater than 95%</t>
  </si>
  <si>
    <t>***</t>
  </si>
  <si>
    <t>The number of children accessing their funding within the Children’s Centre Reach Area divided by the number of children accessing their funding within Warwickshire that live in the Children’s Centre Reach Area. This indicator shows if there is a surplus or shortfall in the number of NEF places in any one area by assuming that if all children who access their NEF funding from one reach area were to take that funding in the same area they lived, that the number of places being provided would cover that number.</t>
  </si>
  <si>
    <t>Between 0 and 
-10</t>
  </si>
  <si>
    <t>Greater than 0</t>
  </si>
  <si>
    <t>Priority Groups across Warwickshire</t>
  </si>
  <si>
    <t>3a - Primary schools in Warwickshire where there are no childminder pick ups registered on FIS database</t>
  </si>
  <si>
    <t xml:space="preserve">Local Childcare Demand </t>
  </si>
  <si>
    <t>Gaps Analysis</t>
  </si>
  <si>
    <t>District/Borough</t>
  </si>
  <si>
    <t>Stratford-on-Avon</t>
  </si>
  <si>
    <t>Nuneaton and Bedworth</t>
  </si>
  <si>
    <t>Area</t>
  </si>
  <si>
    <t>With children (000's)</t>
  </si>
  <si>
    <t>Total Families (000's)</t>
  </si>
  <si>
    <t>Out-of-work</t>
  </si>
  <si>
    <t>WTC and CTC</t>
  </si>
  <si>
    <t>CTC only</t>
  </si>
  <si>
    <t xml:space="preserve">Childcare element </t>
  </si>
  <si>
    <t>Families</t>
  </si>
  <si>
    <t>Number</t>
  </si>
  <si>
    <t>IDS case numbers by Borough/District and School Entry Year</t>
  </si>
  <si>
    <t>DLA Claimants by Borough/District</t>
  </si>
  <si>
    <t>Primary schools in Warwickshire where there are no childminder pick ups registered on FIS database</t>
  </si>
  <si>
    <t>Provider Type</t>
  </si>
  <si>
    <t>Childminder(s)</t>
  </si>
  <si>
    <t>Other</t>
  </si>
  <si>
    <t>CSA Guidance</t>
  </si>
  <si>
    <t>State of Local Childcare Market:</t>
  </si>
  <si>
    <t>Demand for specific types of providers</t>
  </si>
  <si>
    <t>Amount and type of providers</t>
  </si>
  <si>
    <t>State of the labour market</t>
  </si>
  <si>
    <t>State of local childcare providers:</t>
  </si>
  <si>
    <t>Quality of childcare providers</t>
  </si>
  <si>
    <t>Capacity of childcare providers</t>
  </si>
  <si>
    <t>Premises</t>
  </si>
  <si>
    <t>Ensuring Sufficient Childcare for:</t>
  </si>
  <si>
    <t>2 Year olds NEF</t>
  </si>
  <si>
    <t>3 &amp; 4 Year free entitlement</t>
  </si>
  <si>
    <t>Holiday Care</t>
  </si>
  <si>
    <t>School Age</t>
  </si>
  <si>
    <t>Supply and Demand of Childcare:</t>
  </si>
  <si>
    <t>Affordability</t>
  </si>
  <si>
    <t>Accessibility</t>
  </si>
  <si>
    <t>Age 5</t>
  </si>
  <si>
    <t>Age 6</t>
  </si>
  <si>
    <t>Age 7</t>
  </si>
  <si>
    <t>Age 8</t>
  </si>
  <si>
    <t>Age 9</t>
  </si>
  <si>
    <t>Age 10</t>
  </si>
  <si>
    <t>Age 11</t>
  </si>
  <si>
    <t>Age 12</t>
  </si>
  <si>
    <t>Age 13</t>
  </si>
  <si>
    <t>Age 14</t>
  </si>
  <si>
    <t>Age 15</t>
  </si>
  <si>
    <t>Age 16</t>
  </si>
  <si>
    <t>Age 17</t>
  </si>
  <si>
    <t>Deprivation</t>
  </si>
  <si>
    <t>Sum of No of Eligible Children</t>
  </si>
  <si>
    <t>Count of Provider Name</t>
  </si>
  <si>
    <t>Early Years Pupil Premium</t>
  </si>
  <si>
    <t>BX Polesworth</t>
  </si>
  <si>
    <t>BX Atherstone</t>
  </si>
  <si>
    <t>BX Kingsbury</t>
  </si>
  <si>
    <t>BX Mancetter</t>
  </si>
  <si>
    <t>BX Coleshill</t>
  </si>
  <si>
    <t>BN Ladybrook</t>
  </si>
  <si>
    <t>BN Camp Hill</t>
  </si>
  <si>
    <t>BN Park Lane</t>
  </si>
  <si>
    <t>BN Abbey</t>
  </si>
  <si>
    <t>BN Riversley Park</t>
  </si>
  <si>
    <t>BB Bedworth Heath</t>
  </si>
  <si>
    <t>St. Michaels</t>
  </si>
  <si>
    <t>BB Bulkington</t>
  </si>
  <si>
    <t>BB Rainbow</t>
  </si>
  <si>
    <t>BR Newbold Riverside</t>
  </si>
  <si>
    <t>BR Wolston</t>
  </si>
  <si>
    <t>BR Boughton</t>
  </si>
  <si>
    <t>BR Claremont</t>
  </si>
  <si>
    <t>BR Oakfield</t>
  </si>
  <si>
    <t>BR Cawston Grange</t>
  </si>
  <si>
    <t>BR Hillmorton</t>
  </si>
  <si>
    <t>BR Dunchurch</t>
  </si>
  <si>
    <t>PW Studley</t>
  </si>
  <si>
    <t>PW Clopton</t>
  </si>
  <si>
    <t>PX Southam</t>
  </si>
  <si>
    <t>PS Lighthorne</t>
  </si>
  <si>
    <t>PW Alcester</t>
  </si>
  <si>
    <t>PW Stratford</t>
  </si>
  <si>
    <t>PS Wellies</t>
  </si>
  <si>
    <t>PS Badger Valley</t>
  </si>
  <si>
    <t>BK St Johns</t>
  </si>
  <si>
    <t>BK Kenilworth</t>
  </si>
  <si>
    <t>BL Lillington</t>
  </si>
  <si>
    <t>BL Sydenham</t>
  </si>
  <si>
    <t>BW Warwick</t>
  </si>
  <si>
    <t>BL Kingsway</t>
  </si>
  <si>
    <t>BL Whitnash</t>
  </si>
  <si>
    <t>Under 5 sub-total</t>
  </si>
  <si>
    <t>5-11 sub-total</t>
  </si>
  <si>
    <t>12-17 sub-total</t>
  </si>
  <si>
    <t>Percentage of 5 to 11s in 30% most deprived LSOAs</t>
  </si>
  <si>
    <t>Percentage of 12 to 17s in 30% most deprived LSOAs</t>
  </si>
  <si>
    <t>Percentage of under 18s in 30% most deprived LSOAs</t>
  </si>
  <si>
    <t>2016 % children achieving at least expected in all Early Learning Goals in the Areas of Learning:</t>
  </si>
  <si>
    <r>
      <t>Disadvantaged pupils</t>
    </r>
    <r>
      <rPr>
        <vertAlign val="superscript"/>
        <sz val="11"/>
        <color theme="1"/>
        <rFont val="Arial"/>
        <family val="2"/>
      </rPr>
      <t>1</t>
    </r>
  </si>
  <si>
    <t>&gt; Subject(s) of childcare enquiry</t>
  </si>
  <si>
    <t>BW Westgate and Newburgh</t>
  </si>
  <si>
    <t>Total Sum of Total Max Children</t>
  </si>
  <si>
    <t>Total Sum of Total Max Vacancies</t>
  </si>
  <si>
    <t>District</t>
  </si>
  <si>
    <t>Aged under 5</t>
  </si>
  <si>
    <t>Aged 5 to under 11</t>
  </si>
  <si>
    <t>Aged 11 to under 16</t>
  </si>
  <si>
    <t xml:space="preserve">Kenilworth  </t>
  </si>
  <si>
    <t xml:space="preserve">Bedworth  </t>
  </si>
  <si>
    <t xml:space="preserve">Southam  </t>
  </si>
  <si>
    <t xml:space="preserve">Stockingford  </t>
  </si>
  <si>
    <t xml:space="preserve">Warwick  </t>
  </si>
  <si>
    <t>4g - DLA Claimants by Borough/District</t>
  </si>
  <si>
    <t>4h - IDS case numbers by Borough/District and School Entry Year</t>
  </si>
  <si>
    <t>4j - Working Tax Credits and Child Tax Credits by families by District</t>
  </si>
  <si>
    <t>4l - Early Years Pupil Premium</t>
  </si>
  <si>
    <t>N1</t>
  </si>
  <si>
    <t>N2</t>
  </si>
  <si>
    <t>Brooke School</t>
  </si>
  <si>
    <t>Exhall Grange School and Science College</t>
  </si>
  <si>
    <t>Oak Wood Primary School</t>
  </si>
  <si>
    <t>Ridgeway School</t>
  </si>
  <si>
    <t>Welcombe Hills School</t>
  </si>
  <si>
    <t>Woodlands School</t>
  </si>
  <si>
    <t>Nursery</t>
  </si>
  <si>
    <t>Specialist Nursery Numbers:</t>
  </si>
  <si>
    <r>
      <rPr>
        <sz val="10"/>
        <color theme="1"/>
        <rFont val="Calibri"/>
        <family val="2"/>
      </rPr>
      <t xml:space="preserve">← </t>
    </r>
    <r>
      <rPr>
        <sz val="10"/>
        <color theme="1"/>
        <rFont val="Arial"/>
        <family val="2"/>
      </rPr>
      <t>Location of NEF provision</t>
    </r>
  </si>
  <si>
    <r>
      <t xml:space="preserve">Residence of NEF child </t>
    </r>
    <r>
      <rPr>
        <sz val="10"/>
        <color theme="1"/>
        <rFont val="Calibri"/>
        <family val="2"/>
      </rPr>
      <t>→</t>
    </r>
  </si>
  <si>
    <t>Percentage of all Warwickshire 3&amp;4 YO children accessing EY funding at PVI or Maintained settings, or attending reception class in Warks**</t>
  </si>
  <si>
    <t>Less than 
-10</t>
  </si>
  <si>
    <r>
      <rPr>
        <sz val="10"/>
        <color theme="1"/>
        <rFont val="Calibri"/>
        <family val="2"/>
      </rPr>
      <t xml:space="preserve">← </t>
    </r>
    <r>
      <rPr>
        <sz val="10"/>
        <color theme="1"/>
        <rFont val="Arial"/>
        <family val="2"/>
      </rPr>
      <t>Location of 2Help provision</t>
    </r>
  </si>
  <si>
    <r>
      <t xml:space="preserve">Residence of 2Help child </t>
    </r>
    <r>
      <rPr>
        <sz val="10"/>
        <color theme="1"/>
        <rFont val="Calibri"/>
        <family val="2"/>
      </rPr>
      <t>→</t>
    </r>
  </si>
  <si>
    <t>c</t>
  </si>
  <si>
    <t>TOTALS</t>
  </si>
  <si>
    <t>Late payments</t>
  </si>
  <si>
    <t>Out of County Children</t>
  </si>
  <si>
    <t>Total Number of Referrals</t>
  </si>
  <si>
    <t>Number of children placed</t>
  </si>
  <si>
    <t>% take-up (children eligible / children placed)</t>
  </si>
  <si>
    <t>% take-up (children placed/DfE list)</t>
  </si>
  <si>
    <t>Expertise</t>
  </si>
  <si>
    <t>Physical Access</t>
  </si>
  <si>
    <t>Specialist Resources</t>
  </si>
  <si>
    <t>Staffing Levels</t>
  </si>
  <si>
    <t>Staff Experience</t>
  </si>
  <si>
    <t>Communication and Interaction</t>
  </si>
  <si>
    <t>Medical Condition / Symptom</t>
  </si>
  <si>
    <t>Needs</t>
  </si>
  <si>
    <t>The percentage of providers able to meet this need in supporting the following SEN/D</t>
  </si>
  <si>
    <t>The percentage of providers able to meet one or more needs in supporting the following SEN/D</t>
  </si>
  <si>
    <t>Number of primary schools</t>
  </si>
  <si>
    <t>Total Other</t>
  </si>
  <si>
    <t>TOTAL PP</t>
  </si>
  <si>
    <t>PP Per School</t>
  </si>
  <si>
    <t xml:space="preserve">Deprivation Pupil Premium </t>
  </si>
  <si>
    <t xml:space="preserve">Looked After Premium </t>
  </si>
  <si>
    <t xml:space="preserve">Adopted from Care Premium </t>
  </si>
  <si>
    <t xml:space="preserve">Service Child Premium </t>
  </si>
  <si>
    <t>Other PP</t>
  </si>
  <si>
    <t>State of local childcare market</t>
  </si>
  <si>
    <t>Demand for specific types of childcare</t>
  </si>
  <si>
    <t>FIS Enquiries Unmet Demand</t>
  </si>
  <si>
    <t>1 or more reported enquiries recorded as ‘Unmet Demand’</t>
  </si>
  <si>
    <t>Or Childminder Pick Ups</t>
  </si>
  <si>
    <t>Childcare Provision Types</t>
  </si>
  <si>
    <t>Autumn Audit – Percentage of providers saying recruitment of staff is a barrier to offering more NEF places.</t>
  </si>
  <si>
    <t>80% or more providers state that staff recruitment is a barrier to offering more NEF places</t>
  </si>
  <si>
    <t>50% or more providers state that staff recruitment is a barrier to offering more NEF places</t>
  </si>
  <si>
    <t>State of local childcare providers</t>
  </si>
  <si>
    <t>Ofsted Grade</t>
  </si>
  <si>
    <t>Less than 60% of childcare provision rated Good/Outstanding by Ofsted</t>
  </si>
  <si>
    <t>Less than 75% of childcare provision rated Good/Outstanding by Ofsted</t>
  </si>
  <si>
    <t>Autumn Audit – Staff to child ratios</t>
  </si>
  <si>
    <t>More than 70% of providers state they are unable to accept more places because of Staff to child ratios</t>
  </si>
  <si>
    <t>More than 50% of providers state they are unable to accept more places because of Staff to child ratios</t>
  </si>
  <si>
    <t>Autumn Audit - Space/Layout</t>
  </si>
  <si>
    <t>More than 80% of providers who state they are unable to accept more places because of space/layout of premises</t>
  </si>
  <si>
    <t>More than 50% of providers who state they are unable to accept more places because of space/layout of premises</t>
  </si>
  <si>
    <t>Ensuring sufficient childcare for:</t>
  </si>
  <si>
    <t>Low income families</t>
  </si>
  <si>
    <t>Indices of Multiple Deprivation</t>
  </si>
  <si>
    <t>4 or more LSOAs in top 30% most deprived nationally</t>
  </si>
  <si>
    <t>1 to 3 LSOA in top 30% most deprived nationally</t>
  </si>
  <si>
    <t>Free entitlement 2 year old provision</t>
  </si>
  <si>
    <t>Identified 2 year olds against number of funded places</t>
  </si>
  <si>
    <t>Free entitlement 3 &amp; 4 year old provision</t>
  </si>
  <si>
    <t>3 &amp; 4 year old children living and accessing provision in the same area.</t>
  </si>
  <si>
    <t>Fewer than 15 places per 100 children</t>
  </si>
  <si>
    <t>Fewer than 20 places per 100 children</t>
  </si>
  <si>
    <t xml:space="preserve">Holiday Provision </t>
  </si>
  <si>
    <t>Fewer than 10 places per 100 children</t>
  </si>
  <si>
    <t>INDICATORS</t>
  </si>
  <si>
    <t>Workforce Survey - GCSE English and GSCE Maths</t>
  </si>
  <si>
    <t>Access to Affordable Childcare</t>
  </si>
  <si>
    <t>Maintained Nursery Class/School</t>
  </si>
  <si>
    <t>Average charge per hour</t>
  </si>
  <si>
    <t>Average charge per session</t>
  </si>
  <si>
    <t>Average charge per day</t>
  </si>
  <si>
    <t>Overall average hourly charge</t>
  </si>
  <si>
    <t>Charges by Provision Type</t>
  </si>
  <si>
    <t>5a - Charges by Provision Type</t>
  </si>
  <si>
    <t>County</t>
  </si>
  <si>
    <t>South Warks</t>
  </si>
  <si>
    <t>South West Warks</t>
  </si>
  <si>
    <t>10% to 19% above county average</t>
  </si>
  <si>
    <t>20% to 29% above county average</t>
  </si>
  <si>
    <t>30% or more above county average</t>
  </si>
  <si>
    <t>10% to 19% below county average</t>
  </si>
  <si>
    <t>20% to 29% below county average</t>
  </si>
  <si>
    <t>30% or more below county average</t>
  </si>
  <si>
    <t>Average Hourly Charge for a Child Under 2</t>
  </si>
  <si>
    <t>Average hourly charge for a 2 year old child (outside funded hours)</t>
  </si>
  <si>
    <t>Average hourly charge for 3 and 4 year olds (outside funded hours)</t>
  </si>
  <si>
    <t>5b - Average Hourly Charge for a Child Under 2</t>
  </si>
  <si>
    <t>5c - Average hourly charge for a 2 year old child (outside funded hours)</t>
  </si>
  <si>
    <t>5d - Average hourly charge for 3 and 4 year olds (outside funded hours)</t>
  </si>
  <si>
    <t>Simon Dance</t>
  </si>
  <si>
    <t>Intelligence Support Officer</t>
  </si>
  <si>
    <t>Insight Service</t>
  </si>
  <si>
    <t>Tel: 01926 742231</t>
  </si>
  <si>
    <r>
      <t xml:space="preserve">Email: </t>
    </r>
    <r>
      <rPr>
        <u/>
        <sz val="10"/>
        <color rgb="FF0000FF"/>
        <rFont val="Arial"/>
        <family val="2"/>
      </rPr>
      <t>insight@warwickshire.gov.uk</t>
    </r>
  </si>
  <si>
    <t>If you have any queries regarding the data in this this document, please contact:</t>
  </si>
  <si>
    <t>Mid-Year Population Estimates 2016</t>
  </si>
  <si>
    <t>Office for National Statistics, October 2017</t>
  </si>
  <si>
    <t>1a - Mid-Year Population Estimates 2016</t>
  </si>
  <si>
    <t>Department for Communities and Local Government, September 2015 / Office for National Statistics, October 2017</t>
  </si>
  <si>
    <t>Overall Population (ONS 2016)</t>
  </si>
  <si>
    <r>
      <t xml:space="preserve">3 year average % GLD </t>
    </r>
    <r>
      <rPr>
        <b/>
        <sz val="9"/>
        <color theme="1"/>
        <rFont val="Arial"/>
        <family val="2"/>
      </rPr>
      <t>(2015, 2016 &amp; 2017)</t>
    </r>
  </si>
  <si>
    <t>2017 % children achieving at least expected in all Early Learning Goals in the Areas of Learning:</t>
  </si>
  <si>
    <t>Department for Education, August 2017</t>
  </si>
  <si>
    <t>Synergy, November 2017</t>
  </si>
  <si>
    <t>Maintained Nursery Class/School (incl. SEN)</t>
  </si>
  <si>
    <t>North Warks</t>
  </si>
  <si>
    <t>Resident outside Warwickshire</t>
  </si>
  <si>
    <r>
      <t xml:space="preserve">Childcare provision references in FIS enquiries / </t>
    </r>
    <r>
      <rPr>
        <i/>
        <sz val="12"/>
        <color theme="1"/>
        <rFont val="Arial"/>
        <family val="2"/>
      </rPr>
      <t>childcare provision type</t>
    </r>
  </si>
  <si>
    <t>Department for Work and Pensions, May 2017</t>
  </si>
  <si>
    <t>DLA Claimants, NOMIS, May 2017</t>
  </si>
  <si>
    <t>Integrated Disability Service, November 2017</t>
  </si>
  <si>
    <t>Autumn Audit 2017</t>
  </si>
  <si>
    <t>Insight Service, 2017</t>
  </si>
  <si>
    <t>Year of School Entry</t>
  </si>
  <si>
    <t>Deferred</t>
  </si>
  <si>
    <t>N2 equates to 2017 school entry, N1 2018 school entry.</t>
  </si>
  <si>
    <t>Centre School – Ridgeway</t>
  </si>
  <si>
    <t>FIS Data 16-17</t>
  </si>
  <si>
    <t>IDS Numbers 0-5</t>
  </si>
  <si>
    <t>These numbers do not include children who work solely with the VI and HI services. Nor do they include the numbers working with NHS Portage 0-3.</t>
  </si>
  <si>
    <t>East School - Brooke</t>
  </si>
  <si>
    <t>North School - Woodlands</t>
  </si>
  <si>
    <t>N&amp;B Schools - Oakwood and Exhall Grange</t>
  </si>
  <si>
    <t>* No Rainbow providers indicated an hourly charge.</t>
  </si>
  <si>
    <t>Autumn Audit 2017 - Providers specialisms with SEN/D</t>
  </si>
  <si>
    <t>Cognition and Learning</t>
  </si>
  <si>
    <t>Social, Emotional and Mental Health Difficulties</t>
  </si>
  <si>
    <t>Sensory Needs</t>
  </si>
  <si>
    <t>Physical Needs</t>
  </si>
  <si>
    <t>North Warwickshire
(49 providers)</t>
  </si>
  <si>
    <t>Nuneaton
(43 providers)</t>
  </si>
  <si>
    <t>Stockingford
(11 providers)</t>
  </si>
  <si>
    <t>Bedworth
(15 providers)</t>
  </si>
  <si>
    <t>St. Michael's
(7 providers)</t>
  </si>
  <si>
    <t>Rugby
(74 providers)</t>
  </si>
  <si>
    <t>South Warwickshire
(21 providers)</t>
  </si>
  <si>
    <t>South West Warwickshire
(38 providers)</t>
  </si>
  <si>
    <t>Southam
(17 providers)</t>
  </si>
  <si>
    <t>Kenilworth
(21 providers)</t>
  </si>
  <si>
    <t>Leamington
(41 providers)</t>
  </si>
  <si>
    <t>Warwick
(24 providers)</t>
  </si>
  <si>
    <t>WARWICKSHIRE
(361 providers)</t>
  </si>
  <si>
    <t>4i - Autumn Audit 2017 - Providers specialisms with SEN/D</t>
  </si>
  <si>
    <t>Early Years Sufficiency &amp; Business Support, summer 2017</t>
  </si>
  <si>
    <t>Early Years Sufficiency &amp; Business Support, autumn 2017</t>
  </si>
  <si>
    <t>Number of placements TBC for Autumn 2017</t>
  </si>
  <si>
    <t>Number of children eligible Autumn 2017</t>
  </si>
  <si>
    <t>Number of families on DfE list Sep-17</t>
  </si>
  <si>
    <t>NA</t>
  </si>
  <si>
    <t>1 year ago</t>
  </si>
  <si>
    <t>2 years ago</t>
  </si>
  <si>
    <t xml:space="preserve">Fewer than 15 places per 100 children </t>
  </si>
  <si>
    <t>All 3 Childminders, Day Nursery or Out of school care above West Midlands average according to Family and Childcare Trust</t>
  </si>
  <si>
    <t>1 or 2 of either Childminders, Day Nursery or Out of school care above West Midlands average according to Family and Childcare Trust</t>
  </si>
  <si>
    <t>2 (3)</t>
  </si>
  <si>
    <t xml:space="preserve"> 4 (4)</t>
  </si>
  <si>
    <t xml:space="preserve"> 7 (6)</t>
  </si>
  <si>
    <t>0 (1)</t>
  </si>
  <si>
    <t>5 (3)</t>
  </si>
  <si>
    <t>Total Amber (&amp; last year)</t>
  </si>
  <si>
    <t>Total Red (&amp; last year)</t>
  </si>
  <si>
    <t>5 (6)</t>
  </si>
  <si>
    <t>2 (2)</t>
  </si>
  <si>
    <t xml:space="preserve"> 5 (4)</t>
  </si>
  <si>
    <t xml:space="preserve"> 3 (4)</t>
  </si>
  <si>
    <t>2 (1)</t>
  </si>
  <si>
    <t>4 (3)</t>
  </si>
  <si>
    <t xml:space="preserve"> 4 (3)</t>
  </si>
  <si>
    <t>5 (7)</t>
  </si>
  <si>
    <t>1 (4)</t>
  </si>
  <si>
    <t>5 (4)</t>
  </si>
  <si>
    <t>2 (5)</t>
  </si>
  <si>
    <t>3 (4)</t>
  </si>
  <si>
    <t>3 (3)</t>
  </si>
  <si>
    <t>6 (6)</t>
  </si>
  <si>
    <t>4 (4)</t>
  </si>
  <si>
    <t>5 (5)</t>
  </si>
  <si>
    <t>4 (5)</t>
  </si>
  <si>
    <t>1 (1)</t>
  </si>
  <si>
    <t>4 (6)</t>
  </si>
  <si>
    <t>3 (2)</t>
  </si>
  <si>
    <t>3 (1)</t>
  </si>
  <si>
    <t>3 (5)</t>
  </si>
  <si>
    <t>7 (4)</t>
  </si>
  <si>
    <t>Synergy, January 2018</t>
  </si>
  <si>
    <r>
      <t xml:space="preserve">Residence of 30hrs child </t>
    </r>
    <r>
      <rPr>
        <sz val="10"/>
        <color theme="1"/>
        <rFont val="Calibri"/>
        <family val="2"/>
      </rPr>
      <t>→</t>
    </r>
  </si>
  <si>
    <r>
      <rPr>
        <sz val="10"/>
        <color theme="1"/>
        <rFont val="Calibri"/>
        <family val="2"/>
      </rPr>
      <t xml:space="preserve">← </t>
    </r>
    <r>
      <rPr>
        <sz val="10"/>
        <color theme="1"/>
        <rFont val="Arial"/>
        <family val="2"/>
      </rPr>
      <t>Location of 30hrs provision</t>
    </r>
  </si>
  <si>
    <t>Eligibility projected in 2016</t>
  </si>
  <si>
    <t>Actual Take Up as % of projection</t>
  </si>
  <si>
    <t xml:space="preserve">Percentage of children that live and access some or all of their 2Help funding within the same Borough/District </t>
  </si>
  <si>
    <t>distinct individuals</t>
  </si>
  <si>
    <t xml:space="preserve">Percentage of children that live and access some or all of their 30hrs funding within the same Borough/District </t>
  </si>
  <si>
    <t xml:space="preserve">Percentage of children that live and access some or all of their NEF within the same Borough/District </t>
  </si>
  <si>
    <t>Indices of Multiple Deprivation 2015 - Number of LSOAs in top 30% most deprived</t>
  </si>
  <si>
    <t>1c - Indices of Multiple Deprivation 2015 - Numbers of under 18s in top 30% most deprived LSOAs</t>
  </si>
  <si>
    <t>Adjusted population (where EY take up exceeds population figure)</t>
  </si>
  <si>
    <t>Percentage of all Warwickshire 3&amp;4 YO children accessing EY funding at PVI or Maintained settings, or attending reception class in Warks** (ADJUSTED)</t>
  </si>
  <si>
    <t>Indices of Multiple Deprivation 2015 - Numbers of under 18s in top 30% most deprived LSOAs</t>
  </si>
  <si>
    <t>Working Tax Credits and Child Tax Credits by families by District</t>
  </si>
  <si>
    <t>Early Years Planning Area</t>
  </si>
  <si>
    <t>and Early Years Planning Area (Lower)</t>
  </si>
  <si>
    <t>Atherstone</t>
  </si>
  <si>
    <t>Coleshill</t>
  </si>
  <si>
    <t>Kingsbury</t>
  </si>
  <si>
    <t>Mancetter</t>
  </si>
  <si>
    <t>Polesworth</t>
  </si>
  <si>
    <t>Abbey</t>
  </si>
  <si>
    <t>Camp Hill</t>
  </si>
  <si>
    <t>Ladybrook</t>
  </si>
  <si>
    <t>Park Lane</t>
  </si>
  <si>
    <t>Riversley Park</t>
  </si>
  <si>
    <t>Bedworth Heath</t>
  </si>
  <si>
    <t>Bulkington</t>
  </si>
  <si>
    <t>Rainbow</t>
  </si>
  <si>
    <t>Boughton</t>
  </si>
  <si>
    <t>Cawston Grange</t>
  </si>
  <si>
    <t>Claremont</t>
  </si>
  <si>
    <t>Dunchurch</t>
  </si>
  <si>
    <t>Hillmorton</t>
  </si>
  <si>
    <t>Long Lawford</t>
  </si>
  <si>
    <t>Oakfield</t>
  </si>
  <si>
    <t>Wolston</t>
  </si>
  <si>
    <t>Shipston</t>
  </si>
  <si>
    <t>Lighthorne</t>
  </si>
  <si>
    <t>Wellesbourne</t>
  </si>
  <si>
    <t>Alcester</t>
  </si>
  <si>
    <t>Clopton</t>
  </si>
  <si>
    <t>Studley</t>
  </si>
  <si>
    <t>Kingsway</t>
  </si>
  <si>
    <t>Lillington</t>
  </si>
  <si>
    <t>Sydenham</t>
  </si>
  <si>
    <t>Whitnash</t>
  </si>
  <si>
    <t>Westgate and Newburgh</t>
  </si>
  <si>
    <t>and Planning Area (Lower)</t>
  </si>
  <si>
    <t>Early Years Foundation Stage Results by Early Years Planning Area of pupil residence (Warwickshire state funded school pupil results)</t>
  </si>
  <si>
    <t>1d - Early Years Foundation Stage Results by Early Years Planning Area of pupil residence</t>
  </si>
  <si>
    <t>Early Years Planning Area (Lower)</t>
  </si>
  <si>
    <t>Mancestter</t>
  </si>
  <si>
    <t xml:space="preserve">Warwick </t>
  </si>
  <si>
    <t>Total number of providers, places and vacancies by Early Years Planning Area</t>
  </si>
  <si>
    <t>2a - Total number of providers, places and vacancies by Early Years Planning Area</t>
  </si>
  <si>
    <t>St. Johns</t>
  </si>
  <si>
    <t>St Johns</t>
  </si>
  <si>
    <t>Latest Ofsted inspection results by Early Years Planning Area</t>
  </si>
  <si>
    <t>2c - Latest Ofsted inspection results by Early Years Planning Area</t>
  </si>
  <si>
    <t>FIS childcare enquiries by provider type subject and the Early Years Planning Area of the enquirer's residence</t>
  </si>
  <si>
    <t>3b - FIS childcare enquiries by provider type subject and Early Years Planning Area of enquirer's residence</t>
  </si>
  <si>
    <r>
      <t xml:space="preserve">Early Years Planning Area </t>
    </r>
    <r>
      <rPr>
        <b/>
        <sz val="10"/>
        <color theme="1"/>
        <rFont val="Arial"/>
        <family val="2"/>
      </rPr>
      <t>(by enquirer's residence)</t>
    </r>
  </si>
  <si>
    <t>2Help providers by type and Early Years Planning Area</t>
  </si>
  <si>
    <t>4a - 2Help providers by type and Early Years Planning Area</t>
  </si>
  <si>
    <t>2Help Take up by Early Years Planning Area</t>
  </si>
  <si>
    <t>4b - 2Help Take up by Early Years Planning Area</t>
  </si>
  <si>
    <t>Total instances of children accessing 2Help funding in each Early Years Planning Area (Lower)</t>
  </si>
  <si>
    <t>Distinct individuals accessing 2Help at one or more settings in this Early Years Planning Area (Lower)</t>
  </si>
  <si>
    <t>Borough / District and Early Years Planning Area (Lower)</t>
  </si>
  <si>
    <t>Instances of 2Help funding by resident Early Years Planning Area (Lower) and Area where funding is taken Autumn Term 2017</t>
  </si>
  <si>
    <t>4c - Instances of 2Help funding by resident Early Years Planning Area (Lower) and Area where funding is taken</t>
  </si>
  <si>
    <t>Wellies</t>
  </si>
  <si>
    <t>Total distinct number accessing 2Help funding by resident Early Years Planning Area (Lower)</t>
  </si>
  <si>
    <t>Percentage of Warwickshire children accessing their 2Help funding wholly outside their resident Early Years Planning Area (Lower) *</t>
  </si>
  <si>
    <t>The number of children not living and accessing their 2Help funding in the same area divided by the total number of children in that area accessing their 2Help funding in Warwickshire. This indicator shows the percentage of all children accessing 2Help funding who are travelling outside of their Early Years Planning Area (Lower) in order to access their entitlement.</t>
  </si>
  <si>
    <t>Non-maintained NEF providers by type and Early Years Planning Area</t>
  </si>
  <si>
    <t>4d - Non-maintained NEF providers by type and Early Years Planning Area</t>
  </si>
  <si>
    <t>Instances of 30hrs funding by resident Early Years Planning Area (Lower) and Area where funding is taken Autumn Term 2017</t>
  </si>
  <si>
    <t>Instances of NEF funding by resident Early Years Planning Area (Lower) and Area where funding is taken Autumn Term 2017</t>
  </si>
  <si>
    <t>4e - Instances of NEF funding by resident Early Years Planning Area (Lower) and Area where funding is taken</t>
  </si>
  <si>
    <t>Total instances of children accessing NEF in each Early Years Planning Area (Lower)</t>
  </si>
  <si>
    <t>Distinct individuals accessing NEF at one or more settings in this Early Years Planning Area (Lower)</t>
  </si>
  <si>
    <t>Total number of distinct children accessing NEF by resident Early Years Planning Area (Lower)</t>
  </si>
  <si>
    <t>Percentage of Warwickshire children accessing NEF wholly outside their resident Early Years Planning Area (Lower) *</t>
  </si>
  <si>
    <t>The number of children not living and accessing their NEF in the same area divided by the total number of children in that area accessing their NEF in Warwickshire. This indicator shows the percentage of all children accessing NEF who are travelling outside of their Early Years Planning Area (Lower) in order to access their entitlement.</t>
  </si>
  <si>
    <t>The number of children accessing NEF, attending a maintained setting or aged 4 and attending reception class, within Warwickshire, divided by the total 3 &amp; 4 year old population. This indicator shows the overall take up of EY funding in Warwickshire by Early Years Planning Area (Lower). Percentages over 100% are likely a result of the population estimate being slightly undercounted.</t>
  </si>
  <si>
    <t>4f - Instances of 30hrs funding by resident Early Years Planning Area (Lower) and Area where funding is taken</t>
  </si>
  <si>
    <t>Kinsway</t>
  </si>
  <si>
    <t>Total instances of children accessing 30hrs funding in each Early Years Planning Area (Lower)</t>
  </si>
  <si>
    <t>Distinct individuals accessing 30hrs at one or more settings in this Early Years Planning Area (Lower)</t>
  </si>
  <si>
    <t>Total distinct number accessing 30hrs funding by resident Early Years Planning Area (Lower)</t>
  </si>
  <si>
    <t>Percentage of Warwickshire children accessing 30hrs funding wholly outside their resident Early Years Planning Area (Lower) *</t>
  </si>
  <si>
    <t>The number of children not living and accessing their 30hrs funding in the same area divided by the total number of children in that area accessing their 30hrs funding in Warwickshire. This indicator shows the percentage of all children accessing 30hrs funding who are travelling outside of their Early Years Planning Area (Lower) in order to access their entitlement.</t>
  </si>
  <si>
    <t xml:space="preserve">Pupil Premium breakdown by Early Years Planning Area (ages 5-11) </t>
  </si>
  <si>
    <t>4k - Pupil Premium breakdown by Early Years Planning Area (ages 5-11)</t>
  </si>
  <si>
    <t>Planning Area (Lower)</t>
  </si>
  <si>
    <t>Rainbow *</t>
  </si>
  <si>
    <t>1 or 2 areas within the Early Years Planning Area (Lower) that do not have access to any childcare within 2 miles.</t>
  </si>
  <si>
    <t>More than 2 areas within the Early Years Planning Area (Lower) that do not have access to any childcare within 2 miles.</t>
  </si>
  <si>
    <t>More than one type of provision missing from an Early Years Planning Area (Lower)</t>
  </si>
  <si>
    <t>One type of provision missing from an Early Years Planning Area (Lower)</t>
  </si>
  <si>
    <t>More than 3 schools have no pick-ups recorded in the Early Years Planning Area (Lower)</t>
  </si>
  <si>
    <t>More than 2 schools have no school pick-ups recorded in the Early Years Planning Area (Lower)</t>
  </si>
  <si>
    <t>Of those staff members working directly with children in the average Early Years Planning Area (Lower) setting, the number with GCSE Maths and English to Grade C is below 50% of the number found in the average Warwickshire setting.</t>
  </si>
  <si>
    <t>Of those staff members working directly with children in the average Early Years Planning Area (Lower) setting, the number with GCSE Maths and English to Grade C is between 50% and 75% of the number found in the average Warwickshire setting.</t>
  </si>
  <si>
    <t>Less than 50% of identified 2 year olds funded in the Early Years Planning Area (Lower)</t>
  </si>
  <si>
    <t>Less than 80% of identified 2 year olds funded in the Early Years Planning Area (Lower)</t>
  </si>
  <si>
    <t>Less than 50% of 3 &amp; 4 year old children living and accessing provision in the same Early Years Planning Area (Lower)</t>
  </si>
  <si>
    <t>Less than 66.6% of 3 &amp; 4 year old children living and accessing provision in the same Early Years Planning Area (Lower)</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</si>
</sst>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 #,##0.00_-;_-* &quot;-&quot;??_-;_-@_-"/>
    <numFmt numFmtId="164" formatCode="0.0%"/>
    <numFmt numFmtId="165" formatCode="0.0"/>
    <numFmt numFmtId="166" formatCode="#,##0.0_ ;\-#,##0.0\ "/>
    <numFmt numFmtId="167" formatCode="#,##0_ ;\-#,##0\ "/>
    <numFmt numFmtId="168" formatCode=";;;"/>
    <numFmt numFmtId="169" formatCode="&quot;£&quot;#,##0.00"/>
  </numFmts>
  <fonts count="57" x14ac:knownFonts="1">
    <font>
      <sz val="12"/>
      <color theme="1"/>
      <name val="Arial"/>
      <family val="2"/>
    </font>
    <font>
      <sz val="12"/>
      <color theme="1"/>
      <name val="Arial"/>
      <family val="2"/>
    </font>
    <font>
      <b/>
      <sz val="11"/>
      <color theme="1"/>
      <name val="Arial"/>
      <family val="2"/>
    </font>
    <font>
      <sz val="11"/>
      <color theme="1"/>
      <name val="Arial"/>
      <family val="2"/>
    </font>
    <font>
      <u/>
      <sz val="12"/>
      <color theme="10"/>
      <name val="Arial"/>
      <family val="2"/>
    </font>
    <font>
      <b/>
      <sz val="11"/>
      <name val="Arial"/>
      <family val="2"/>
    </font>
    <font>
      <sz val="11"/>
      <name val="Arial"/>
      <family val="2"/>
    </font>
    <font>
      <u/>
      <sz val="11"/>
      <color theme="10"/>
      <name val="Arial"/>
      <family val="2"/>
    </font>
    <font>
      <b/>
      <u/>
      <sz val="11"/>
      <color theme="1"/>
      <name val="Arial"/>
      <family val="2"/>
    </font>
    <font>
      <b/>
      <sz val="12"/>
      <color theme="1"/>
      <name val="Arial"/>
      <family val="2"/>
    </font>
    <font>
      <b/>
      <sz val="12"/>
      <color rgb="FFFF000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theme="1"/>
      <name val="Arial"/>
      <family val="2"/>
    </font>
    <font>
      <b/>
      <sz val="10"/>
      <color theme="1"/>
      <name val="Arial"/>
      <family val="2"/>
    </font>
    <font>
      <b/>
      <sz val="9"/>
      <color theme="1"/>
      <name val="Arial"/>
      <family val="2"/>
    </font>
    <font>
      <sz val="11"/>
      <color theme="1"/>
      <name val="Calibri"/>
      <family val="2"/>
      <scheme val="minor"/>
    </font>
    <font>
      <vertAlign val="superscript"/>
      <sz val="11"/>
      <color theme="1"/>
      <name val="Arial"/>
      <family val="2"/>
    </font>
    <font>
      <i/>
      <sz val="11"/>
      <color theme="1"/>
      <name val="Arial"/>
      <family val="2"/>
    </font>
    <font>
      <b/>
      <sz val="12"/>
      <color rgb="FF000000"/>
      <name val="Arial"/>
      <family val="2"/>
    </font>
    <font>
      <sz val="12"/>
      <color rgb="FF000000"/>
      <name val="Arial"/>
      <family val="2"/>
    </font>
    <font>
      <i/>
      <sz val="12"/>
      <color theme="1"/>
      <name val="Arial"/>
      <family val="2"/>
    </font>
    <font>
      <sz val="10"/>
      <color theme="1"/>
      <name val="Calibri"/>
      <family val="2"/>
    </font>
    <font>
      <b/>
      <sz val="14"/>
      <color theme="1"/>
      <name val="Arial"/>
      <family val="2"/>
    </font>
    <font>
      <sz val="14"/>
      <color theme="1"/>
      <name val="Arial"/>
      <family val="2"/>
    </font>
    <font>
      <i/>
      <sz val="14"/>
      <color theme="1"/>
      <name val="Arial"/>
      <family val="2"/>
    </font>
    <font>
      <b/>
      <i/>
      <sz val="14"/>
      <color theme="1"/>
      <name val="Arial"/>
      <family val="2"/>
    </font>
    <font>
      <sz val="9"/>
      <color theme="1"/>
      <name val="Arial"/>
      <family val="2"/>
    </font>
    <font>
      <b/>
      <sz val="11"/>
      <color theme="1"/>
      <name val="Calibri"/>
      <family val="2"/>
      <scheme val="minor"/>
    </font>
    <font>
      <sz val="20"/>
      <color theme="1"/>
      <name val="Arial"/>
      <family val="2"/>
    </font>
    <font>
      <sz val="11"/>
      <color theme="0"/>
      <name val="Arial"/>
      <family val="2"/>
    </font>
    <font>
      <b/>
      <u/>
      <sz val="12"/>
      <color theme="1"/>
      <name val="Arial"/>
      <family val="2"/>
    </font>
    <font>
      <b/>
      <sz val="12"/>
      <name val="Arial"/>
      <family val="2"/>
    </font>
    <font>
      <sz val="18"/>
      <color theme="1"/>
      <name val="Calibri"/>
      <family val="2"/>
      <scheme val="minor"/>
    </font>
    <font>
      <sz val="18"/>
      <color theme="1"/>
      <name val="Arial"/>
      <family val="2"/>
    </font>
    <font>
      <sz val="18"/>
      <color theme="0"/>
      <name val="Arial"/>
      <family val="2"/>
    </font>
    <font>
      <sz val="18"/>
      <color theme="0"/>
      <name val="Calibri"/>
      <family val="2"/>
      <scheme val="minor"/>
    </font>
    <font>
      <sz val="11"/>
      <color theme="0"/>
      <name val="Calibri"/>
      <family val="2"/>
      <scheme val="minor"/>
    </font>
    <font>
      <u/>
      <sz val="10"/>
      <color rgb="FF0000FF"/>
      <name val="Arial"/>
      <family val="2"/>
    </font>
    <font>
      <b/>
      <sz val="11"/>
      <color rgb="FF000000"/>
      <name val="Arial"/>
      <family val="2"/>
    </font>
    <font>
      <i/>
      <sz val="10"/>
      <color theme="1"/>
      <name val="Arial"/>
      <family val="2"/>
    </font>
  </fonts>
  <fills count="48">
    <fill>
      <patternFill patternType="none"/>
    </fill>
    <fill>
      <patternFill patternType="gray125"/>
    </fill>
    <fill>
      <patternFill patternType="solid">
        <fgColor theme="4" tint="0.79998168889431442"/>
        <bgColor theme="4" tint="0.79998168889431442"/>
      </patternFill>
    </fill>
    <fill>
      <patternFill patternType="solid">
        <fgColor theme="9" tint="0.39997558519241921"/>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14999847407452621"/>
        <bgColor indexed="64"/>
      </patternFill>
    </fill>
    <fill>
      <patternFill patternType="solid">
        <fgColor theme="5" tint="0.79998168889431442"/>
        <bgColor indexed="64"/>
      </patternFill>
    </fill>
    <fill>
      <patternFill patternType="solid">
        <fgColor theme="0" tint="-0.14999847407452621"/>
        <bgColor theme="4" tint="0.79998168889431442"/>
      </patternFill>
    </fill>
    <fill>
      <patternFill patternType="solid">
        <fgColor theme="6" tint="0.39997558519241921"/>
        <bgColor indexed="64"/>
      </patternFill>
    </fill>
    <fill>
      <patternFill patternType="solid">
        <fgColor theme="3" tint="0.79998168889431442"/>
        <bgColor indexed="64"/>
      </patternFill>
    </fill>
    <fill>
      <patternFill patternType="solid">
        <fgColor rgb="FFBFBFBF"/>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rgb="FFFFFFCC"/>
        <bgColor indexed="64"/>
      </patternFill>
    </fill>
    <fill>
      <patternFill patternType="solid">
        <fgColor theme="5" tint="0.59999389629810485"/>
        <bgColor indexed="64"/>
      </patternFill>
    </fill>
    <fill>
      <patternFill patternType="solid">
        <fgColor theme="8" tint="0.39997558519241921"/>
        <bgColor indexed="64"/>
      </patternFill>
    </fill>
    <fill>
      <patternFill patternType="solid">
        <fgColor rgb="FFD99594"/>
        <bgColor indexed="64"/>
      </patternFill>
    </fill>
    <fill>
      <patternFill patternType="solid">
        <fgColor rgb="FFFABF8F"/>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92D050"/>
        <bgColor indexed="64"/>
      </patternFill>
    </fill>
  </fills>
  <borders count="91">
    <border>
      <left/>
      <right/>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medium">
        <color auto="1"/>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top style="thin">
        <color indexed="64"/>
      </top>
      <bottom/>
      <diagonal/>
    </border>
    <border>
      <left style="medium">
        <color indexed="64"/>
      </left>
      <right/>
      <top style="double">
        <color indexed="64"/>
      </top>
      <bottom style="thin">
        <color indexed="64"/>
      </bottom>
      <diagonal/>
    </border>
    <border>
      <left style="medium">
        <color indexed="64"/>
      </left>
      <right/>
      <top/>
      <bottom/>
      <diagonal/>
    </border>
    <border>
      <left style="thin">
        <color indexed="64"/>
      </left>
      <right style="thin">
        <color indexed="64"/>
      </right>
      <top style="double">
        <color indexed="64"/>
      </top>
      <bottom style="double">
        <color indexed="64"/>
      </bottom>
      <diagonal/>
    </border>
  </borders>
  <cellStyleXfs count="53">
    <xf numFmtId="0" fontId="0" fillId="0" borderId="0"/>
    <xf numFmtId="9" fontId="1" fillId="0" borderId="0" applyFont="0" applyFill="0" applyBorder="0" applyAlignment="0" applyProtection="0"/>
    <xf numFmtId="0" fontId="4" fillId="0" borderId="0" applyNumberFormat="0" applyFill="0" applyBorder="0" applyAlignment="0" applyProtection="0"/>
    <xf numFmtId="43" fontId="1" fillId="0" borderId="0" applyFont="0" applyFill="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6" borderId="0" applyNumberFormat="0" applyBorder="0" applyAlignment="0" applyProtection="0"/>
    <xf numFmtId="0" fontId="11" fillId="19" borderId="0" applyNumberFormat="0" applyBorder="0" applyAlignment="0" applyProtection="0"/>
    <xf numFmtId="0" fontId="12" fillId="20"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7" borderId="0" applyNumberFormat="0" applyBorder="0" applyAlignment="0" applyProtection="0"/>
    <xf numFmtId="0" fontId="13" fillId="11" borderId="0" applyNumberFormat="0" applyBorder="0" applyAlignment="0" applyProtection="0"/>
    <xf numFmtId="0" fontId="14" fillId="28" borderId="56" applyNumberFormat="0" applyAlignment="0" applyProtection="0"/>
    <xf numFmtId="0" fontId="15" fillId="29" borderId="57" applyNumberFormat="0" applyAlignment="0" applyProtection="0"/>
    <xf numFmtId="0" fontId="16" fillId="0" borderId="0" applyNumberFormat="0" applyFill="0" applyBorder="0" applyAlignment="0" applyProtection="0"/>
    <xf numFmtId="0" fontId="17" fillId="12" borderId="0" applyNumberFormat="0" applyBorder="0" applyAlignment="0" applyProtection="0"/>
    <xf numFmtId="0" fontId="18" fillId="0" borderId="58" applyNumberFormat="0" applyFill="0" applyAlignment="0" applyProtection="0"/>
    <xf numFmtId="0" fontId="19" fillId="0" borderId="59" applyNumberFormat="0" applyFill="0" applyAlignment="0" applyProtection="0"/>
    <xf numFmtId="0" fontId="20" fillId="0" borderId="60" applyNumberFormat="0" applyFill="0" applyAlignment="0" applyProtection="0"/>
    <xf numFmtId="0" fontId="20" fillId="0" borderId="0" applyNumberFormat="0" applyFill="0" applyBorder="0" applyAlignment="0" applyProtection="0"/>
    <xf numFmtId="0" fontId="21" fillId="15" borderId="56" applyNumberFormat="0" applyAlignment="0" applyProtection="0"/>
    <xf numFmtId="0" fontId="22" fillId="0" borderId="61" applyNumberFormat="0" applyFill="0" applyAlignment="0" applyProtection="0"/>
    <xf numFmtId="0" fontId="23" fillId="30" borderId="0" applyNumberFormat="0" applyBorder="0" applyAlignment="0" applyProtection="0"/>
    <xf numFmtId="0" fontId="24" fillId="0" borderId="0"/>
    <xf numFmtId="0" fontId="24" fillId="0" borderId="0"/>
    <xf numFmtId="0" fontId="24" fillId="31" borderId="62" applyNumberFormat="0" applyFont="0" applyAlignment="0" applyProtection="0"/>
    <xf numFmtId="0" fontId="25" fillId="28" borderId="63" applyNumberFormat="0" applyAlignment="0" applyProtection="0"/>
    <xf numFmtId="9" fontId="24" fillId="0" borderId="0" applyFont="0" applyFill="0" applyBorder="0" applyAlignment="0" applyProtection="0"/>
    <xf numFmtId="0" fontId="26" fillId="0" borderId="0" applyNumberFormat="0" applyFill="0" applyBorder="0" applyAlignment="0" applyProtection="0"/>
    <xf numFmtId="0" fontId="27" fillId="0" borderId="64" applyNumberFormat="0" applyFill="0" applyAlignment="0" applyProtection="0"/>
    <xf numFmtId="0" fontId="28" fillId="0" borderId="0" applyNumberFormat="0" applyFill="0" applyBorder="0" applyAlignment="0" applyProtection="0"/>
    <xf numFmtId="0" fontId="32" fillId="0" borderId="0"/>
    <xf numFmtId="9" fontId="32" fillId="0" borderId="0" applyFont="0" applyFill="0" applyBorder="0" applyAlignment="0" applyProtection="0"/>
    <xf numFmtId="0" fontId="1" fillId="0" borderId="0"/>
    <xf numFmtId="0" fontId="32" fillId="0" borderId="0"/>
    <xf numFmtId="0" fontId="1" fillId="0" borderId="0"/>
  </cellStyleXfs>
  <cellXfs count="929">
    <xf numFmtId="0" fontId="0" fillId="0" borderId="0" xfId="0"/>
    <xf numFmtId="0" fontId="2" fillId="0" borderId="0" xfId="0" applyFont="1"/>
    <xf numFmtId="0" fontId="3" fillId="0" borderId="0" xfId="0" applyFont="1"/>
    <xf numFmtId="0" fontId="3" fillId="0" borderId="10" xfId="0" applyFont="1" applyBorder="1" applyAlignment="1">
      <alignment horizontal="left" indent="1"/>
    </xf>
    <xf numFmtId="0" fontId="3" fillId="0" borderId="15" xfId="0" applyFont="1" applyBorder="1" applyAlignment="1">
      <alignment horizontal="left" indent="1"/>
    </xf>
    <xf numFmtId="0" fontId="2" fillId="0" borderId="6" xfId="0" applyFont="1" applyBorder="1" applyAlignment="1">
      <alignment horizontal="left"/>
    </xf>
    <xf numFmtId="0" fontId="2" fillId="2" borderId="1" xfId="0" applyFont="1" applyFill="1" applyBorder="1" applyAlignment="1">
      <alignment horizontal="left"/>
    </xf>
    <xf numFmtId="0" fontId="6" fillId="0" borderId="0" xfId="0" applyFont="1"/>
    <xf numFmtId="164" fontId="6" fillId="0" borderId="0" xfId="1" applyNumberFormat="1" applyFont="1"/>
    <xf numFmtId="0" fontId="7" fillId="0" borderId="0" xfId="2" applyFont="1"/>
    <xf numFmtId="0" fontId="8" fillId="0" borderId="0" xfId="0" applyFont="1" applyAlignment="1">
      <alignment vertical="center"/>
    </xf>
    <xf numFmtId="0" fontId="3" fillId="0" borderId="0" xfId="0" applyFont="1" applyAlignment="1">
      <alignment vertical="center"/>
    </xf>
    <xf numFmtId="9" fontId="3" fillId="0" borderId="0" xfId="1" applyFont="1" applyAlignment="1">
      <alignment horizontal="center" vertical="center"/>
    </xf>
    <xf numFmtId="0" fontId="0" fillId="0" borderId="0" xfId="0" applyFont="1" applyAlignment="1">
      <alignment vertical="center"/>
    </xf>
    <xf numFmtId="9" fontId="2" fillId="6" borderId="12" xfId="0" applyNumberFormat="1" applyFont="1" applyFill="1" applyBorder="1" applyAlignment="1">
      <alignment horizontal="center" vertical="center" wrapText="1"/>
    </xf>
    <xf numFmtId="165" fontId="2" fillId="6" borderId="12" xfId="0" applyNumberFormat="1" applyFont="1" applyFill="1" applyBorder="1" applyAlignment="1">
      <alignment horizontal="center" vertical="center" wrapText="1"/>
    </xf>
    <xf numFmtId="1" fontId="2" fillId="6" borderId="12" xfId="0" applyNumberFormat="1" applyFont="1" applyFill="1" applyBorder="1" applyAlignment="1">
      <alignment horizontal="center" vertical="center" wrapText="1"/>
    </xf>
    <xf numFmtId="9" fontId="2" fillId="6" borderId="12" xfId="1" applyFont="1" applyFill="1" applyBorder="1" applyAlignment="1">
      <alignment horizontal="center" vertical="center" wrapText="1"/>
    </xf>
    <xf numFmtId="9" fontId="2" fillId="6" borderId="12" xfId="0" applyNumberFormat="1" applyFont="1" applyFill="1" applyBorder="1" applyAlignment="1">
      <alignment horizontal="center" vertical="center"/>
    </xf>
    <xf numFmtId="9" fontId="2" fillId="7" borderId="12" xfId="0" applyNumberFormat="1" applyFont="1" applyFill="1" applyBorder="1" applyAlignment="1">
      <alignment horizontal="center" vertical="center" wrapText="1"/>
    </xf>
    <xf numFmtId="165" fontId="2" fillId="7" borderId="12" xfId="0" applyNumberFormat="1" applyFont="1" applyFill="1" applyBorder="1" applyAlignment="1">
      <alignment horizontal="center" vertical="center" wrapText="1"/>
    </xf>
    <xf numFmtId="9" fontId="2" fillId="7" borderId="12" xfId="1" applyFont="1" applyFill="1" applyBorder="1" applyAlignment="1">
      <alignment horizontal="center" vertical="center" wrapText="1"/>
    </xf>
    <xf numFmtId="9" fontId="2" fillId="7" borderId="12" xfId="0" applyNumberFormat="1" applyFont="1" applyFill="1" applyBorder="1" applyAlignment="1">
      <alignment horizontal="center" vertical="center"/>
    </xf>
    <xf numFmtId="9" fontId="2" fillId="8" borderId="12" xfId="0" applyNumberFormat="1" applyFont="1" applyFill="1" applyBorder="1" applyAlignment="1">
      <alignment horizontal="center" vertical="center"/>
    </xf>
    <xf numFmtId="0" fontId="2" fillId="8" borderId="12" xfId="0" applyFont="1" applyFill="1" applyBorder="1" applyAlignment="1">
      <alignment horizontal="center" vertical="center"/>
    </xf>
    <xf numFmtId="9" fontId="3" fillId="0" borderId="12" xfId="1" applyFont="1" applyFill="1" applyBorder="1" applyAlignment="1">
      <alignment horizontal="center" vertical="center"/>
    </xf>
    <xf numFmtId="166" fontId="3" fillId="0" borderId="12" xfId="3" applyNumberFormat="1" applyFont="1" applyFill="1" applyBorder="1" applyAlignment="1">
      <alignment horizontal="center" vertical="center"/>
    </xf>
    <xf numFmtId="167" fontId="3" fillId="0" borderId="12" xfId="3" applyNumberFormat="1" applyFont="1" applyFill="1" applyBorder="1" applyAlignment="1">
      <alignment horizontal="center" vertical="center"/>
    </xf>
    <xf numFmtId="165" fontId="3" fillId="0" borderId="12" xfId="0" applyNumberFormat="1" applyFont="1" applyFill="1" applyBorder="1" applyAlignment="1">
      <alignment horizontal="center" vertical="center"/>
    </xf>
    <xf numFmtId="0" fontId="3" fillId="0" borderId="0" xfId="0" applyFont="1" applyAlignment="1">
      <alignment vertical="center" wrapText="1"/>
    </xf>
    <xf numFmtId="0" fontId="0" fillId="0" borderId="0" xfId="0" applyAlignment="1">
      <alignment vertical="center"/>
    </xf>
    <xf numFmtId="0" fontId="0" fillId="0" borderId="0" xfId="0" applyAlignment="1">
      <alignment horizontal="center" vertical="center"/>
    </xf>
    <xf numFmtId="0" fontId="2" fillId="0" borderId="24" xfId="0" applyFont="1" applyBorder="1" applyAlignment="1">
      <alignment horizontal="left"/>
    </xf>
    <xf numFmtId="0" fontId="3" fillId="0" borderId="25" xfId="0" applyFont="1" applyBorder="1" applyAlignment="1">
      <alignment horizontal="left" indent="1"/>
    </xf>
    <xf numFmtId="0" fontId="3" fillId="0" borderId="26" xfId="0" applyFont="1" applyBorder="1" applyAlignment="1">
      <alignment horizontal="left" indent="1"/>
    </xf>
    <xf numFmtId="9" fontId="2" fillId="6" borderId="35" xfId="0" applyNumberFormat="1" applyFont="1" applyFill="1" applyBorder="1" applyAlignment="1">
      <alignment horizontal="center" vertical="center" wrapText="1"/>
    </xf>
    <xf numFmtId="165" fontId="2" fillId="6" borderId="35" xfId="3" applyNumberFormat="1" applyFont="1" applyFill="1" applyBorder="1" applyAlignment="1">
      <alignment horizontal="center" vertical="center" wrapText="1"/>
    </xf>
    <xf numFmtId="9" fontId="2" fillId="6" borderId="35" xfId="1" applyFont="1" applyFill="1" applyBorder="1" applyAlignment="1">
      <alignment horizontal="center" vertical="center" wrapText="1"/>
    </xf>
    <xf numFmtId="9" fontId="2" fillId="6" borderId="35" xfId="0" applyNumberFormat="1" applyFont="1" applyFill="1" applyBorder="1" applyAlignment="1">
      <alignment horizontal="center" vertical="center"/>
    </xf>
    <xf numFmtId="9" fontId="3" fillId="0" borderId="8" xfId="1" applyFont="1" applyFill="1" applyBorder="1" applyAlignment="1">
      <alignment horizontal="center" vertical="center"/>
    </xf>
    <xf numFmtId="166" fontId="3" fillId="0" borderId="8" xfId="3" applyNumberFormat="1" applyFont="1" applyFill="1" applyBorder="1" applyAlignment="1">
      <alignment horizontal="center" vertical="center"/>
    </xf>
    <xf numFmtId="167" fontId="3" fillId="0" borderId="8" xfId="3" applyNumberFormat="1" applyFont="1" applyFill="1" applyBorder="1" applyAlignment="1">
      <alignment horizontal="center" vertical="center"/>
    </xf>
    <xf numFmtId="165" fontId="3" fillId="0" borderId="8" xfId="0" applyNumberFormat="1" applyFont="1" applyFill="1" applyBorder="1" applyAlignment="1">
      <alignment horizontal="center" vertical="center"/>
    </xf>
    <xf numFmtId="9" fontId="3" fillId="0" borderId="17" xfId="1" applyFont="1" applyFill="1" applyBorder="1" applyAlignment="1">
      <alignment horizontal="center" vertical="center"/>
    </xf>
    <xf numFmtId="166" fontId="3" fillId="0" borderId="17" xfId="3" applyNumberFormat="1" applyFont="1" applyFill="1" applyBorder="1" applyAlignment="1">
      <alignment horizontal="center" vertical="center"/>
    </xf>
    <xf numFmtId="167" fontId="3" fillId="0" borderId="17" xfId="3" applyNumberFormat="1" applyFont="1" applyFill="1" applyBorder="1" applyAlignment="1">
      <alignment horizontal="center" vertical="center"/>
    </xf>
    <xf numFmtId="165" fontId="3" fillId="0" borderId="17" xfId="0" applyNumberFormat="1" applyFont="1" applyFill="1" applyBorder="1" applyAlignment="1">
      <alignment horizontal="center" vertical="center"/>
    </xf>
    <xf numFmtId="9" fontId="3" fillId="0" borderId="3" xfId="1" applyFont="1" applyFill="1" applyBorder="1" applyAlignment="1">
      <alignment horizontal="center" vertical="center"/>
    </xf>
    <xf numFmtId="166" fontId="3" fillId="0" borderId="3" xfId="3" applyNumberFormat="1" applyFont="1" applyFill="1" applyBorder="1" applyAlignment="1">
      <alignment horizontal="center" vertical="center"/>
    </xf>
    <xf numFmtId="167" fontId="3" fillId="0" borderId="3" xfId="3" applyNumberFormat="1" applyFont="1" applyFill="1" applyBorder="1" applyAlignment="1">
      <alignment horizontal="center" vertical="center"/>
    </xf>
    <xf numFmtId="165" fontId="3" fillId="0" borderId="3" xfId="0" applyNumberFormat="1" applyFont="1" applyFill="1" applyBorder="1" applyAlignment="1">
      <alignment horizontal="center" vertical="center"/>
    </xf>
    <xf numFmtId="0" fontId="2" fillId="9" borderId="12" xfId="0" applyFont="1" applyFill="1" applyBorder="1" applyAlignment="1">
      <alignment horizontal="center" vertical="center"/>
    </xf>
    <xf numFmtId="0" fontId="2" fillId="9" borderId="12" xfId="0" applyFont="1" applyFill="1" applyBorder="1" applyAlignment="1">
      <alignment horizontal="center" vertical="center" wrapText="1"/>
    </xf>
    <xf numFmtId="0" fontId="3" fillId="0" borderId="12" xfId="0" applyFont="1" applyBorder="1" applyAlignment="1">
      <alignment vertical="center" wrapText="1"/>
    </xf>
    <xf numFmtId="0" fontId="2" fillId="2" borderId="27" xfId="0" applyFont="1" applyFill="1" applyBorder="1" applyAlignment="1">
      <alignment horizontal="left"/>
    </xf>
    <xf numFmtId="0" fontId="10" fillId="0" borderId="0" xfId="0" applyFont="1"/>
    <xf numFmtId="0" fontId="0" fillId="0" borderId="0" xfId="0" applyAlignment="1">
      <alignment wrapText="1"/>
    </xf>
    <xf numFmtId="0" fontId="0" fillId="0" borderId="0" xfId="0" applyFill="1"/>
    <xf numFmtId="0" fontId="2" fillId="2" borderId="3"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7" xfId="0" applyFont="1" applyFill="1" applyBorder="1" applyAlignment="1">
      <alignment horizontal="center" vertical="center"/>
    </xf>
    <xf numFmtId="0" fontId="2" fillId="0" borderId="12" xfId="0" applyFont="1" applyBorder="1" applyAlignment="1">
      <alignment horizontal="center" vertical="center"/>
    </xf>
    <xf numFmtId="0" fontId="2" fillId="36" borderId="12" xfId="0" applyFont="1" applyFill="1" applyBorder="1" applyAlignment="1">
      <alignment vertical="center" wrapText="1"/>
    </xf>
    <xf numFmtId="0" fontId="9" fillId="32" borderId="27" xfId="0" applyFont="1" applyFill="1" applyBorder="1" applyAlignment="1"/>
    <xf numFmtId="0" fontId="10" fillId="0" borderId="0" xfId="0" applyFont="1" applyAlignment="1">
      <alignment horizontal="right"/>
    </xf>
    <xf numFmtId="0" fontId="0" fillId="0" borderId="0" xfId="0" applyAlignment="1">
      <alignment horizontal="right"/>
    </xf>
    <xf numFmtId="0" fontId="2" fillId="2" borderId="2" xfId="0" applyFont="1" applyFill="1" applyBorder="1" applyAlignment="1">
      <alignment horizontal="center" vertical="center"/>
    </xf>
    <xf numFmtId="0" fontId="31" fillId="9" borderId="12" xfId="0" applyFont="1" applyFill="1" applyBorder="1" applyAlignment="1">
      <alignment horizontal="center" vertical="center" wrapText="1"/>
    </xf>
    <xf numFmtId="0" fontId="5" fillId="0" borderId="0" xfId="0" applyFont="1" applyFill="1"/>
    <xf numFmtId="0" fontId="0" fillId="0" borderId="0" xfId="0" applyAlignment="1">
      <alignment horizontal="center"/>
    </xf>
    <xf numFmtId="0" fontId="0" fillId="0" borderId="12" xfId="0" applyBorder="1" applyAlignment="1">
      <alignment horizontal="center"/>
    </xf>
    <xf numFmtId="0" fontId="9" fillId="0" borderId="48" xfId="0" applyFont="1" applyBorder="1"/>
    <xf numFmtId="0" fontId="9" fillId="0" borderId="48" xfId="0" applyFont="1" applyBorder="1" applyAlignment="1">
      <alignment horizontal="center"/>
    </xf>
    <xf numFmtId="0" fontId="2" fillId="2" borderId="3" xfId="0" applyFont="1" applyFill="1" applyBorder="1" applyAlignment="1">
      <alignment horizontal="left" vertical="center"/>
    </xf>
    <xf numFmtId="0" fontId="2" fillId="2" borderId="67" xfId="0" applyFont="1" applyFill="1" applyBorder="1" applyAlignment="1">
      <alignment horizontal="left" vertical="center"/>
    </xf>
    <xf numFmtId="0" fontId="0" fillId="0" borderId="17" xfId="0" applyBorder="1" applyAlignment="1">
      <alignment horizontal="center"/>
    </xf>
    <xf numFmtId="0" fontId="9" fillId="0" borderId="50" xfId="0" applyFont="1" applyBorder="1" applyAlignment="1">
      <alignment horizontal="center"/>
    </xf>
    <xf numFmtId="0" fontId="0" fillId="0" borderId="28" xfId="0" applyBorder="1" applyAlignment="1">
      <alignment horizontal="center"/>
    </xf>
    <xf numFmtId="0" fontId="0" fillId="0" borderId="42" xfId="0" applyBorder="1" applyAlignment="1">
      <alignment horizontal="center"/>
    </xf>
    <xf numFmtId="0" fontId="9" fillId="0" borderId="51" xfId="0" applyFont="1" applyBorder="1" applyAlignment="1">
      <alignment horizontal="center"/>
    </xf>
    <xf numFmtId="0" fontId="0" fillId="0" borderId="11" xfId="0" applyBorder="1" applyAlignment="1">
      <alignment horizontal="center"/>
    </xf>
    <xf numFmtId="0" fontId="0" fillId="0" borderId="16" xfId="0" applyBorder="1" applyAlignment="1">
      <alignment horizontal="center"/>
    </xf>
    <xf numFmtId="0" fontId="9" fillId="0" borderId="54" xfId="0" applyFont="1" applyBorder="1" applyAlignment="1">
      <alignment horizontal="center"/>
    </xf>
    <xf numFmtId="0" fontId="0" fillId="0" borderId="25" xfId="0" applyBorder="1" applyAlignment="1">
      <alignment horizontal="center"/>
    </xf>
    <xf numFmtId="0" fontId="0" fillId="0" borderId="26" xfId="0" applyBorder="1" applyAlignment="1">
      <alignment horizontal="center"/>
    </xf>
    <xf numFmtId="0" fontId="0" fillId="0" borderId="12" xfId="0" applyBorder="1" applyAlignment="1">
      <alignment horizontal="left" indent="2"/>
    </xf>
    <xf numFmtId="0" fontId="0" fillId="0" borderId="17" xfId="0" applyBorder="1" applyAlignment="1">
      <alignment horizontal="left" indent="2"/>
    </xf>
    <xf numFmtId="0" fontId="3" fillId="2" borderId="43" xfId="0" applyFont="1" applyFill="1" applyBorder="1" applyAlignment="1">
      <alignment horizontal="left" vertical="center" indent="2"/>
    </xf>
    <xf numFmtId="9" fontId="2" fillId="2" borderId="3" xfId="0" applyNumberFormat="1" applyFont="1" applyFill="1" applyBorder="1" applyAlignment="1">
      <alignment horizontal="center" vertical="center"/>
    </xf>
    <xf numFmtId="9" fontId="2" fillId="2" borderId="23" xfId="0" applyNumberFormat="1" applyFont="1" applyFill="1" applyBorder="1" applyAlignment="1">
      <alignment horizontal="center" vertical="center"/>
    </xf>
    <xf numFmtId="0" fontId="2" fillId="0" borderId="7" xfId="0" applyNumberFormat="1" applyFont="1" applyBorder="1" applyAlignment="1">
      <alignment horizontal="center" vertical="center"/>
    </xf>
    <xf numFmtId="0" fontId="2" fillId="0" borderId="8" xfId="0" applyNumberFormat="1" applyFont="1" applyBorder="1" applyAlignment="1">
      <alignment horizontal="center" vertical="center"/>
    </xf>
    <xf numFmtId="0" fontId="2" fillId="0" borderId="9" xfId="0" applyNumberFormat="1" applyFont="1" applyBorder="1" applyAlignment="1">
      <alignment horizontal="center" vertical="center"/>
    </xf>
    <xf numFmtId="0" fontId="2" fillId="0" borderId="24" xfId="0" applyNumberFormat="1" applyFont="1" applyBorder="1" applyAlignment="1">
      <alignment horizontal="center" vertical="center"/>
    </xf>
    <xf numFmtId="0" fontId="3" fillId="0" borderId="11" xfId="0" applyNumberFormat="1" applyFont="1" applyBorder="1" applyAlignment="1">
      <alignment horizontal="center" vertical="center"/>
    </xf>
    <xf numFmtId="0" fontId="3" fillId="0" borderId="12" xfId="0" applyNumberFormat="1" applyFont="1" applyBorder="1" applyAlignment="1">
      <alignment horizontal="center" vertical="center"/>
    </xf>
    <xf numFmtId="0" fontId="3" fillId="0" borderId="13" xfId="0" applyNumberFormat="1" applyFont="1" applyBorder="1" applyAlignment="1">
      <alignment horizontal="center" vertical="center"/>
    </xf>
    <xf numFmtId="0" fontId="3" fillId="3" borderId="25" xfId="0" applyNumberFormat="1" applyFont="1" applyFill="1" applyBorder="1" applyAlignment="1">
      <alignment horizontal="center" vertical="center"/>
    </xf>
    <xf numFmtId="0" fontId="3" fillId="0" borderId="25" xfId="0" applyNumberFormat="1" applyFont="1" applyBorder="1" applyAlignment="1">
      <alignment horizontal="center" vertical="center"/>
    </xf>
    <xf numFmtId="0" fontId="3" fillId="0" borderId="16" xfId="0" applyNumberFormat="1" applyFont="1" applyBorder="1" applyAlignment="1">
      <alignment horizontal="center" vertical="center"/>
    </xf>
    <xf numFmtId="0" fontId="3" fillId="0" borderId="17" xfId="0" applyNumberFormat="1" applyFont="1" applyBorder="1" applyAlignment="1">
      <alignment horizontal="center" vertical="center"/>
    </xf>
    <xf numFmtId="0" fontId="3" fillId="0" borderId="18" xfId="0" applyNumberFormat="1" applyFont="1" applyBorder="1" applyAlignment="1">
      <alignment horizontal="center" vertical="center"/>
    </xf>
    <xf numFmtId="0" fontId="3" fillId="0" borderId="26" xfId="0" applyNumberFormat="1" applyFont="1" applyBorder="1" applyAlignment="1">
      <alignment horizontal="center" vertical="center"/>
    </xf>
    <xf numFmtId="0" fontId="3" fillId="4" borderId="25" xfId="0" applyNumberFormat="1" applyFont="1" applyFill="1" applyBorder="1" applyAlignment="1">
      <alignment horizontal="center" vertical="center"/>
    </xf>
    <xf numFmtId="0" fontId="3" fillId="4" borderId="26" xfId="0" applyNumberFormat="1" applyFont="1" applyFill="1" applyBorder="1" applyAlignment="1">
      <alignment horizontal="center" vertical="center"/>
    </xf>
    <xf numFmtId="0" fontId="3" fillId="3" borderId="26" xfId="0" applyNumberFormat="1" applyFont="1" applyFill="1" applyBorder="1" applyAlignment="1">
      <alignment horizontal="center" vertical="center"/>
    </xf>
    <xf numFmtId="0" fontId="2" fillId="2" borderId="2" xfId="0" applyNumberFormat="1" applyFont="1" applyFill="1" applyBorder="1" applyAlignment="1">
      <alignment horizontal="center" vertical="center"/>
    </xf>
    <xf numFmtId="0" fontId="2" fillId="2" borderId="3" xfId="0" applyNumberFormat="1" applyFont="1" applyFill="1" applyBorder="1" applyAlignment="1">
      <alignment horizontal="center" vertical="center"/>
    </xf>
    <xf numFmtId="0" fontId="2" fillId="2" borderId="4" xfId="0" applyNumberFormat="1" applyFont="1" applyFill="1" applyBorder="1" applyAlignment="1">
      <alignment horizontal="center" vertical="center"/>
    </xf>
    <xf numFmtId="0" fontId="2" fillId="2" borderId="27" xfId="0" applyNumberFormat="1" applyFont="1" applyFill="1" applyBorder="1" applyAlignment="1">
      <alignment horizontal="center" vertical="center"/>
    </xf>
    <xf numFmtId="0" fontId="3" fillId="2" borderId="74" xfId="0" applyFont="1" applyFill="1" applyBorder="1" applyAlignment="1">
      <alignment horizontal="left" vertical="center" indent="2"/>
    </xf>
    <xf numFmtId="9" fontId="2" fillId="2" borderId="2" xfId="0" applyNumberFormat="1" applyFont="1" applyFill="1" applyBorder="1" applyAlignment="1">
      <alignment horizontal="center" vertical="center"/>
    </xf>
    <xf numFmtId="0" fontId="0" fillId="0" borderId="0" xfId="0" applyAlignment="1">
      <alignment horizontal="left"/>
    </xf>
    <xf numFmtId="0" fontId="2" fillId="0" borderId="48" xfId="0" applyFont="1" applyBorder="1" applyAlignment="1">
      <alignment horizontal="center"/>
    </xf>
    <xf numFmtId="0" fontId="3" fillId="0" borderId="12" xfId="0" applyNumberFormat="1" applyFont="1" applyBorder="1" applyAlignment="1">
      <alignment horizontal="center"/>
    </xf>
    <xf numFmtId="0" fontId="3" fillId="0" borderId="12" xfId="0" applyFont="1" applyBorder="1" applyAlignment="1">
      <alignment horizontal="center"/>
    </xf>
    <xf numFmtId="0" fontId="3" fillId="0" borderId="35" xfId="0" applyNumberFormat="1" applyFont="1" applyBorder="1" applyAlignment="1">
      <alignment horizontal="center"/>
    </xf>
    <xf numFmtId="0" fontId="2" fillId="2" borderId="3" xfId="0" applyNumberFormat="1" applyFont="1" applyFill="1" applyBorder="1" applyAlignment="1">
      <alignment horizontal="center"/>
    </xf>
    <xf numFmtId="0" fontId="2" fillId="2" borderId="37" xfId="0" applyNumberFormat="1" applyFont="1" applyFill="1" applyBorder="1" applyAlignment="1">
      <alignment horizontal="left" wrapText="1"/>
    </xf>
    <xf numFmtId="0" fontId="3" fillId="2" borderId="45" xfId="0" applyNumberFormat="1" applyFont="1" applyFill="1" applyBorder="1" applyAlignment="1">
      <alignment horizontal="left" wrapText="1" indent="2"/>
    </xf>
    <xf numFmtId="0" fontId="2" fillId="0" borderId="50" xfId="0" applyFont="1" applyBorder="1" applyAlignment="1">
      <alignment horizontal="left"/>
    </xf>
    <xf numFmtId="0" fontId="2" fillId="0" borderId="28" xfId="0" applyFont="1" applyBorder="1" applyAlignment="1">
      <alignment horizontal="left"/>
    </xf>
    <xf numFmtId="0" fontId="3" fillId="0" borderId="37" xfId="0" applyFont="1" applyBorder="1" applyAlignment="1">
      <alignment horizontal="left" indent="2"/>
    </xf>
    <xf numFmtId="0" fontId="2" fillId="2" borderId="23" xfId="0" applyFont="1" applyFill="1" applyBorder="1" applyAlignment="1">
      <alignment horizontal="left"/>
    </xf>
    <xf numFmtId="0" fontId="2" fillId="0" borderId="51" xfId="0" applyNumberFormat="1" applyFont="1" applyBorder="1" applyAlignment="1">
      <alignment horizontal="center"/>
    </xf>
    <xf numFmtId="164" fontId="2" fillId="0" borderId="52" xfId="0" applyNumberFormat="1" applyFont="1" applyBorder="1" applyAlignment="1">
      <alignment horizontal="center"/>
    </xf>
    <xf numFmtId="0" fontId="3" fillId="0" borderId="11" xfId="0" applyNumberFormat="1" applyFont="1" applyBorder="1" applyAlignment="1">
      <alignment horizontal="center"/>
    </xf>
    <xf numFmtId="164" fontId="3" fillId="0" borderId="13" xfId="0" applyNumberFormat="1" applyFont="1" applyBorder="1" applyAlignment="1">
      <alignment horizontal="center"/>
    </xf>
    <xf numFmtId="0" fontId="3" fillId="0" borderId="34" xfId="0" applyNumberFormat="1" applyFont="1" applyBorder="1" applyAlignment="1">
      <alignment horizontal="center"/>
    </xf>
    <xf numFmtId="164" fontId="3" fillId="0" borderId="36" xfId="0" applyNumberFormat="1" applyFont="1" applyBorder="1" applyAlignment="1">
      <alignment horizontal="center"/>
    </xf>
    <xf numFmtId="0" fontId="2" fillId="2" borderId="2" xfId="0" applyNumberFormat="1" applyFont="1" applyFill="1" applyBorder="1" applyAlignment="1">
      <alignment horizontal="center"/>
    </xf>
    <xf numFmtId="164" fontId="2" fillId="2" borderId="4" xfId="0" applyNumberFormat="1" applyFont="1" applyFill="1" applyBorder="1" applyAlignment="1">
      <alignment horizontal="center"/>
    </xf>
    <xf numFmtId="0" fontId="2" fillId="2" borderId="19" xfId="0" applyNumberFormat="1" applyFont="1" applyFill="1" applyBorder="1" applyAlignment="1">
      <alignment horizontal="center" wrapText="1"/>
    </xf>
    <xf numFmtId="164" fontId="2" fillId="0" borderId="54" xfId="0" applyNumberFormat="1" applyFont="1" applyBorder="1" applyAlignment="1">
      <alignment horizontal="center"/>
    </xf>
    <xf numFmtId="164" fontId="3" fillId="0" borderId="25" xfId="0" applyNumberFormat="1" applyFont="1" applyBorder="1" applyAlignment="1">
      <alignment horizontal="center"/>
    </xf>
    <xf numFmtId="164" fontId="2" fillId="2" borderId="27" xfId="0" applyNumberFormat="1" applyFont="1" applyFill="1" applyBorder="1" applyAlignment="1">
      <alignment horizontal="center"/>
    </xf>
    <xf numFmtId="0" fontId="0" fillId="0" borderId="0" xfId="0" applyFill="1" applyAlignment="1">
      <alignment vertical="center"/>
    </xf>
    <xf numFmtId="0" fontId="8" fillId="0" borderId="0" xfId="0" applyFont="1" applyAlignment="1">
      <alignment horizontal="center" vertical="center"/>
    </xf>
    <xf numFmtId="0" fontId="3" fillId="0" borderId="0" xfId="0" applyFont="1" applyAlignment="1">
      <alignment horizontal="center" vertical="center"/>
    </xf>
    <xf numFmtId="164" fontId="3" fillId="0" borderId="0" xfId="0" applyNumberFormat="1" applyFont="1" applyAlignment="1">
      <alignment vertical="center"/>
    </xf>
    <xf numFmtId="0" fontId="3" fillId="39" borderId="12" xfId="0" applyFont="1" applyFill="1" applyBorder="1" applyAlignment="1">
      <alignment horizontal="center" vertical="center" wrapText="1"/>
    </xf>
    <xf numFmtId="0" fontId="3" fillId="40" borderId="12" xfId="0" applyFont="1" applyFill="1" applyBorder="1" applyAlignment="1">
      <alignment horizontal="center" vertical="center" wrapText="1"/>
    </xf>
    <xf numFmtId="0" fontId="3" fillId="40" borderId="12" xfId="0" applyFont="1" applyFill="1" applyBorder="1" applyAlignment="1">
      <alignment horizontal="center" vertical="center"/>
    </xf>
    <xf numFmtId="0" fontId="3" fillId="6" borderId="12" xfId="0" applyFont="1" applyFill="1" applyBorder="1" applyAlignment="1">
      <alignment horizontal="center" vertical="center" wrapText="1"/>
    </xf>
    <xf numFmtId="0" fontId="3" fillId="6" borderId="12" xfId="0" applyFont="1" applyFill="1" applyBorder="1" applyAlignment="1">
      <alignment horizontal="center" vertical="center"/>
    </xf>
    <xf numFmtId="0" fontId="3" fillId="7" borderId="12" xfId="0" applyFont="1" applyFill="1" applyBorder="1" applyAlignment="1">
      <alignment horizontal="center" vertical="center" wrapText="1"/>
    </xf>
    <xf numFmtId="0" fontId="3" fillId="7" borderId="12" xfId="0" applyFont="1" applyFill="1" applyBorder="1" applyAlignment="1">
      <alignment horizontal="center" vertical="center"/>
    </xf>
    <xf numFmtId="0" fontId="3" fillId="8" borderId="12" xfId="0" applyFont="1" applyFill="1" applyBorder="1" applyAlignment="1">
      <alignment horizontal="center" vertical="center" wrapText="1"/>
    </xf>
    <xf numFmtId="0" fontId="2" fillId="0" borderId="12" xfId="0" applyFont="1" applyFill="1" applyBorder="1" applyAlignment="1">
      <alignment horizontal="right" vertical="center"/>
    </xf>
    <xf numFmtId="9" fontId="2" fillId="39" borderId="12" xfId="0" applyNumberFormat="1" applyFont="1" applyFill="1" applyBorder="1" applyAlignment="1">
      <alignment horizontal="center" vertical="center"/>
    </xf>
    <xf numFmtId="0" fontId="2" fillId="40" borderId="12" xfId="0" applyFont="1" applyFill="1" applyBorder="1" applyAlignment="1">
      <alignment horizontal="center" vertical="center" wrapText="1"/>
    </xf>
    <xf numFmtId="9" fontId="2" fillId="40" borderId="12" xfId="0" applyNumberFormat="1" applyFont="1" applyFill="1" applyBorder="1" applyAlignment="1">
      <alignment horizontal="center" vertical="center" wrapText="1"/>
    </xf>
    <xf numFmtId="165" fontId="2" fillId="40" borderId="12" xfId="0" applyNumberFormat="1" applyFont="1" applyFill="1" applyBorder="1" applyAlignment="1">
      <alignment horizontal="center" vertical="center" wrapText="1"/>
    </xf>
    <xf numFmtId="1" fontId="2" fillId="40" borderId="12" xfId="0" applyNumberFormat="1" applyFont="1" applyFill="1" applyBorder="1" applyAlignment="1">
      <alignment horizontal="center" vertical="center" wrapText="1"/>
    </xf>
    <xf numFmtId="9" fontId="2" fillId="40" borderId="12" xfId="1" applyFont="1" applyFill="1" applyBorder="1" applyAlignment="1">
      <alignment horizontal="center" vertical="center" wrapText="1"/>
    </xf>
    <xf numFmtId="9" fontId="2" fillId="40" borderId="12" xfId="0" applyNumberFormat="1" applyFont="1" applyFill="1" applyBorder="1" applyAlignment="1">
      <alignment horizontal="center" vertical="center"/>
    </xf>
    <xf numFmtId="0" fontId="2" fillId="6" borderId="12" xfId="0" applyFont="1" applyFill="1" applyBorder="1" applyAlignment="1">
      <alignment horizontal="center" vertical="center" wrapText="1"/>
    </xf>
    <xf numFmtId="0" fontId="2" fillId="7" borderId="12" xfId="0" applyFont="1" applyFill="1" applyBorder="1" applyAlignment="1">
      <alignment horizontal="center" vertical="center" wrapText="1"/>
    </xf>
    <xf numFmtId="0" fontId="2" fillId="40" borderId="35" xfId="0" applyFont="1" applyFill="1" applyBorder="1" applyAlignment="1">
      <alignment horizontal="center" vertical="center" wrapText="1"/>
    </xf>
    <xf numFmtId="9" fontId="2" fillId="40" borderId="35" xfId="0" applyNumberFormat="1" applyFont="1" applyFill="1" applyBorder="1" applyAlignment="1">
      <alignment horizontal="center" vertical="center" wrapText="1"/>
    </xf>
    <xf numFmtId="165" fontId="2" fillId="40" borderId="35" xfId="3" applyNumberFormat="1" applyFont="1" applyFill="1" applyBorder="1" applyAlignment="1">
      <alignment horizontal="center" vertical="center" wrapText="1"/>
    </xf>
    <xf numFmtId="9" fontId="2" fillId="40" borderId="35" xfId="1" applyFont="1" applyFill="1" applyBorder="1" applyAlignment="1">
      <alignment horizontal="center" vertical="center" wrapText="1"/>
    </xf>
    <xf numFmtId="9" fontId="2" fillId="40" borderId="35" xfId="0" applyNumberFormat="1" applyFont="1" applyFill="1" applyBorder="1" applyAlignment="1">
      <alignment horizontal="center" vertical="center"/>
    </xf>
    <xf numFmtId="0" fontId="2" fillId="6" borderId="35" xfId="0" applyFont="1" applyFill="1" applyBorder="1" applyAlignment="1">
      <alignment horizontal="center" vertical="center" wrapText="1"/>
    </xf>
    <xf numFmtId="0" fontId="2" fillId="7" borderId="35" xfId="0" applyFont="1" applyFill="1" applyBorder="1" applyAlignment="1">
      <alignment horizontal="center" vertical="center" wrapText="1"/>
    </xf>
    <xf numFmtId="9" fontId="2" fillId="7" borderId="35" xfId="0" applyNumberFormat="1" applyFont="1" applyFill="1" applyBorder="1" applyAlignment="1">
      <alignment horizontal="center" vertical="center" wrapText="1"/>
    </xf>
    <xf numFmtId="165" fontId="2" fillId="7" borderId="35" xfId="3" applyNumberFormat="1" applyFont="1" applyFill="1" applyBorder="1" applyAlignment="1">
      <alignment horizontal="center" vertical="center" wrapText="1"/>
    </xf>
    <xf numFmtId="9" fontId="2" fillId="7" borderId="35" xfId="1" applyFont="1" applyFill="1" applyBorder="1" applyAlignment="1">
      <alignment horizontal="center" vertical="center" wrapText="1"/>
    </xf>
    <xf numFmtId="9" fontId="2" fillId="7" borderId="35" xfId="0" applyNumberFormat="1" applyFont="1" applyFill="1" applyBorder="1" applyAlignment="1">
      <alignment horizontal="center" vertical="center"/>
    </xf>
    <xf numFmtId="9" fontId="2" fillId="8" borderId="35" xfId="0" applyNumberFormat="1" applyFont="1" applyFill="1" applyBorder="1" applyAlignment="1">
      <alignment horizontal="center" vertical="center"/>
    </xf>
    <xf numFmtId="0" fontId="2" fillId="8" borderId="35" xfId="0" applyFont="1" applyFill="1" applyBorder="1" applyAlignment="1">
      <alignment horizontal="center" vertical="center"/>
    </xf>
    <xf numFmtId="0" fontId="3" fillId="0" borderId="8" xfId="0" applyFont="1" applyFill="1" applyBorder="1" applyAlignment="1">
      <alignment vertical="center"/>
    </xf>
    <xf numFmtId="9" fontId="3" fillId="0" borderId="8" xfId="0" applyNumberFormat="1" applyFont="1" applyFill="1" applyBorder="1" applyAlignment="1">
      <alignment horizontal="center" vertical="center"/>
    </xf>
    <xf numFmtId="0" fontId="3" fillId="0" borderId="8" xfId="0" applyFont="1" applyFill="1" applyBorder="1" applyAlignment="1">
      <alignment horizontal="center" vertical="center"/>
    </xf>
    <xf numFmtId="0" fontId="3" fillId="0" borderId="12" xfId="0" applyFont="1" applyFill="1" applyBorder="1" applyAlignment="1">
      <alignment vertical="center"/>
    </xf>
    <xf numFmtId="9" fontId="3" fillId="0" borderId="12" xfId="0" applyNumberFormat="1" applyFont="1" applyFill="1" applyBorder="1" applyAlignment="1">
      <alignment horizontal="center" vertical="center"/>
    </xf>
    <xf numFmtId="0" fontId="3" fillId="0" borderId="12" xfId="0" applyFont="1" applyFill="1" applyBorder="1" applyAlignment="1">
      <alignment horizontal="center" vertical="center"/>
    </xf>
    <xf numFmtId="0" fontId="3" fillId="0" borderId="17" xfId="0" applyFont="1" applyFill="1" applyBorder="1" applyAlignment="1">
      <alignment vertical="center"/>
    </xf>
    <xf numFmtId="9" fontId="3" fillId="0" borderId="17" xfId="0" applyNumberFormat="1" applyFont="1" applyFill="1" applyBorder="1" applyAlignment="1">
      <alignment horizontal="center" vertical="center"/>
    </xf>
    <xf numFmtId="0" fontId="3" fillId="0" borderId="17" xfId="0" applyFont="1" applyFill="1" applyBorder="1" applyAlignment="1">
      <alignment horizontal="center" vertical="center"/>
    </xf>
    <xf numFmtId="0" fontId="3" fillId="0" borderId="3" xfId="0" applyFont="1" applyFill="1" applyBorder="1" applyAlignment="1">
      <alignment vertical="center" wrapText="1"/>
    </xf>
    <xf numFmtId="0" fontId="3" fillId="0" borderId="3" xfId="0" applyFont="1" applyFill="1" applyBorder="1" applyAlignment="1">
      <alignment vertical="center"/>
    </xf>
    <xf numFmtId="9" fontId="3" fillId="0" borderId="3" xfId="0" applyNumberFormat="1" applyFont="1" applyFill="1" applyBorder="1" applyAlignment="1">
      <alignment horizontal="center" vertical="center"/>
    </xf>
    <xf numFmtId="0" fontId="3" fillId="0" borderId="3" xfId="0" applyFont="1" applyFill="1" applyBorder="1" applyAlignment="1">
      <alignment horizontal="center" vertical="center"/>
    </xf>
    <xf numFmtId="0" fontId="3" fillId="0" borderId="35" xfId="0" applyFont="1" applyFill="1" applyBorder="1" applyAlignment="1">
      <alignment horizontal="center" vertical="center"/>
    </xf>
    <xf numFmtId="9" fontId="3" fillId="0" borderId="35" xfId="1" applyFont="1" applyFill="1" applyBorder="1" applyAlignment="1">
      <alignment horizontal="center" vertical="center"/>
    </xf>
    <xf numFmtId="166" fontId="3" fillId="0" borderId="35" xfId="3" applyNumberFormat="1" applyFont="1" applyFill="1" applyBorder="1" applyAlignment="1">
      <alignment horizontal="center" vertical="center"/>
    </xf>
    <xf numFmtId="167" fontId="3" fillId="0" borderId="35" xfId="3" applyNumberFormat="1" applyFont="1" applyFill="1" applyBorder="1" applyAlignment="1">
      <alignment horizontal="center" vertical="center"/>
    </xf>
    <xf numFmtId="165" fontId="3" fillId="0" borderId="35" xfId="0" applyNumberFormat="1" applyFont="1" applyFill="1" applyBorder="1" applyAlignment="1">
      <alignment horizontal="center" vertical="center"/>
    </xf>
    <xf numFmtId="0" fontId="8" fillId="0" borderId="0" xfId="0" applyFont="1" applyFill="1" applyAlignment="1">
      <alignment vertical="center"/>
    </xf>
    <xf numFmtId="0" fontId="9" fillId="0" borderId="0" xfId="0" applyFont="1" applyFill="1"/>
    <xf numFmtId="0" fontId="2" fillId="0" borderId="8" xfId="0" applyFont="1" applyBorder="1"/>
    <xf numFmtId="0" fontId="2" fillId="0" borderId="8" xfId="0" applyFont="1" applyBorder="1" applyAlignment="1">
      <alignment horizontal="center"/>
    </xf>
    <xf numFmtId="0" fontId="34" fillId="0" borderId="76" xfId="0" applyFont="1" applyBorder="1" applyAlignment="1">
      <alignment horizontal="left" indent="4"/>
    </xf>
    <xf numFmtId="0" fontId="34" fillId="0" borderId="76" xfId="0" applyFont="1" applyBorder="1" applyAlignment="1">
      <alignment horizontal="center"/>
    </xf>
    <xf numFmtId="0" fontId="34" fillId="0" borderId="48" xfId="0" applyFont="1" applyBorder="1" applyAlignment="1">
      <alignment horizontal="left" indent="4"/>
    </xf>
    <xf numFmtId="0" fontId="34" fillId="0" borderId="48" xfId="0" applyFont="1" applyBorder="1" applyAlignment="1">
      <alignment horizontal="center"/>
    </xf>
    <xf numFmtId="0" fontId="3" fillId="0" borderId="35" xfId="0" applyFont="1" applyBorder="1" applyAlignment="1">
      <alignment horizontal="left" indent="2"/>
    </xf>
    <xf numFmtId="0" fontId="3" fillId="0" borderId="35" xfId="0" applyFont="1" applyBorder="1" applyAlignment="1">
      <alignment horizontal="center"/>
    </xf>
    <xf numFmtId="0" fontId="3" fillId="32" borderId="76" xfId="0" applyFont="1" applyFill="1" applyBorder="1" applyAlignment="1">
      <alignment horizontal="left" indent="2"/>
    </xf>
    <xf numFmtId="0" fontId="34" fillId="32" borderId="76" xfId="0" applyFont="1" applyFill="1" applyBorder="1" applyAlignment="1">
      <alignment horizontal="left" indent="4"/>
    </xf>
    <xf numFmtId="0" fontId="2" fillId="0" borderId="0" xfId="0" applyFont="1" applyFill="1"/>
    <xf numFmtId="0" fontId="2" fillId="2" borderId="4" xfId="0" applyFont="1" applyFill="1" applyBorder="1" applyAlignment="1">
      <alignment horizontal="center" vertical="center"/>
    </xf>
    <xf numFmtId="0" fontId="3" fillId="0" borderId="54" xfId="0" applyFont="1" applyBorder="1" applyAlignment="1">
      <alignment horizontal="center" vertical="center"/>
    </xf>
    <xf numFmtId="0" fontId="3" fillId="0" borderId="7" xfId="0" applyNumberFormat="1" applyFont="1" applyBorder="1" applyAlignment="1">
      <alignment horizontal="center" vertical="center"/>
    </xf>
    <xf numFmtId="0" fontId="3" fillId="0" borderId="9" xfId="0" applyNumberFormat="1" applyFont="1" applyBorder="1" applyAlignment="1">
      <alignment horizontal="center" vertical="center"/>
    </xf>
    <xf numFmtId="0" fontId="3" fillId="0" borderId="25" xfId="0" applyFont="1" applyBorder="1" applyAlignment="1">
      <alignment horizontal="center" vertical="center"/>
    </xf>
    <xf numFmtId="0" fontId="2" fillId="0" borderId="0" xfId="48" applyFont="1" applyFill="1"/>
    <xf numFmtId="0" fontId="3" fillId="0" borderId="0" xfId="48" applyFont="1" applyAlignment="1">
      <alignment horizontal="center"/>
    </xf>
    <xf numFmtId="0" fontId="3" fillId="0" borderId="0" xfId="48" applyFont="1"/>
    <xf numFmtId="0" fontId="2" fillId="0" borderId="71" xfId="48" applyFont="1" applyBorder="1" applyAlignment="1">
      <alignment wrapText="1"/>
    </xf>
    <xf numFmtId="0" fontId="2" fillId="0" borderId="0" xfId="48" applyFont="1" applyAlignment="1">
      <alignment wrapText="1"/>
    </xf>
    <xf numFmtId="0" fontId="2" fillId="0" borderId="37" xfId="48" applyFont="1" applyBorder="1"/>
    <xf numFmtId="0" fontId="2" fillId="0" borderId="0" xfId="48" applyFont="1"/>
    <xf numFmtId="0" fontId="3" fillId="0" borderId="77" xfId="48" applyFont="1" applyBorder="1" applyAlignment="1">
      <alignment horizontal="left" indent="2"/>
    </xf>
    <xf numFmtId="0" fontId="2" fillId="0" borderId="40" xfId="48" applyFont="1" applyBorder="1"/>
    <xf numFmtId="0" fontId="2" fillId="5" borderId="7" xfId="48" applyFont="1" applyFill="1" applyBorder="1" applyAlignment="1">
      <alignment horizontal="center"/>
    </xf>
    <xf numFmtId="0" fontId="2" fillId="5" borderId="8" xfId="48" applyFont="1" applyFill="1" applyBorder="1" applyAlignment="1">
      <alignment horizontal="center"/>
    </xf>
    <xf numFmtId="0" fontId="2" fillId="5" borderId="9" xfId="48" applyFont="1" applyFill="1" applyBorder="1" applyAlignment="1">
      <alignment horizontal="center"/>
    </xf>
    <xf numFmtId="0" fontId="2" fillId="0" borderId="7" xfId="48" applyFont="1" applyBorder="1" applyAlignment="1">
      <alignment horizontal="center"/>
    </xf>
    <xf numFmtId="0" fontId="2" fillId="0" borderId="8" xfId="48" applyFont="1" applyBorder="1" applyAlignment="1">
      <alignment horizontal="center"/>
    </xf>
    <xf numFmtId="0" fontId="2" fillId="0" borderId="9" xfId="48" applyFont="1" applyBorder="1" applyAlignment="1">
      <alignment horizontal="center"/>
    </xf>
    <xf numFmtId="0" fontId="3" fillId="0" borderId="28" xfId="48" applyFont="1" applyBorder="1" applyAlignment="1">
      <alignment horizontal="left" indent="2"/>
    </xf>
    <xf numFmtId="0" fontId="3" fillId="5" borderId="11" xfId="48" applyFont="1" applyFill="1" applyBorder="1" applyAlignment="1">
      <alignment horizontal="center"/>
    </xf>
    <xf numFmtId="0" fontId="3" fillId="5" borderId="12" xfId="48" applyFont="1" applyFill="1" applyBorder="1" applyAlignment="1">
      <alignment horizontal="center"/>
    </xf>
    <xf numFmtId="0" fontId="3" fillId="5" borderId="13" xfId="48" applyFont="1" applyFill="1" applyBorder="1" applyAlignment="1">
      <alignment horizontal="center"/>
    </xf>
    <xf numFmtId="0" fontId="3" fillId="0" borderId="11" xfId="48" applyFont="1" applyBorder="1" applyAlignment="1">
      <alignment horizontal="center"/>
    </xf>
    <xf numFmtId="0" fontId="3" fillId="0" borderId="12" xfId="48" applyFont="1" applyBorder="1" applyAlignment="1">
      <alignment horizontal="center"/>
    </xf>
    <xf numFmtId="0" fontId="3" fillId="0" borderId="13" xfId="48" applyFont="1" applyBorder="1" applyAlignment="1">
      <alignment horizontal="center"/>
    </xf>
    <xf numFmtId="0" fontId="3" fillId="0" borderId="37" xfId="48" applyFont="1" applyBorder="1" applyAlignment="1">
      <alignment horizontal="left" indent="2"/>
    </xf>
    <xf numFmtId="0" fontId="3" fillId="5" borderId="34" xfId="48" applyFont="1" applyFill="1" applyBorder="1" applyAlignment="1">
      <alignment horizontal="center"/>
    </xf>
    <xf numFmtId="0" fontId="3" fillId="5" borderId="35" xfId="48" applyFont="1" applyFill="1" applyBorder="1" applyAlignment="1">
      <alignment horizontal="center"/>
    </xf>
    <xf numFmtId="0" fontId="3" fillId="5" borderId="36" xfId="48" applyFont="1" applyFill="1" applyBorder="1" applyAlignment="1">
      <alignment horizontal="center"/>
    </xf>
    <xf numFmtId="0" fontId="3" fillId="0" borderId="34" xfId="48" applyFont="1" applyBorder="1" applyAlignment="1">
      <alignment horizontal="center"/>
    </xf>
    <xf numFmtId="0" fontId="3" fillId="0" borderId="35" xfId="48" applyFont="1" applyBorder="1" applyAlignment="1">
      <alignment horizontal="center"/>
    </xf>
    <xf numFmtId="0" fontId="3" fillId="0" borderId="36" xfId="48" applyFont="1" applyBorder="1" applyAlignment="1">
      <alignment horizontal="center"/>
    </xf>
    <xf numFmtId="0" fontId="2" fillId="5" borderId="23" xfId="48" applyFont="1" applyFill="1" applyBorder="1"/>
    <xf numFmtId="0" fontId="2" fillId="5" borderId="2" xfId="48" applyFont="1" applyFill="1" applyBorder="1" applyAlignment="1">
      <alignment horizontal="center"/>
    </xf>
    <xf numFmtId="0" fontId="2" fillId="5" borderId="3" xfId="48" applyFont="1" applyFill="1" applyBorder="1" applyAlignment="1">
      <alignment horizontal="center"/>
    </xf>
    <xf numFmtId="0" fontId="2" fillId="5" borderId="4" xfId="48" applyFont="1" applyFill="1" applyBorder="1" applyAlignment="1">
      <alignment horizontal="center"/>
    </xf>
    <xf numFmtId="0" fontId="2" fillId="0" borderId="0" xfId="48" applyFont="1" applyAlignment="1">
      <alignment horizontal="center" vertical="center"/>
    </xf>
    <xf numFmtId="0" fontId="3" fillId="0" borderId="0" xfId="48" applyFont="1" applyAlignment="1">
      <alignment horizontal="center" vertical="center"/>
    </xf>
    <xf numFmtId="0" fontId="2" fillId="5" borderId="35" xfId="48" applyFont="1" applyFill="1" applyBorder="1"/>
    <xf numFmtId="0" fontId="3" fillId="5" borderId="76" xfId="48" applyFont="1" applyFill="1" applyBorder="1" applyAlignment="1">
      <alignment horizontal="left" indent="2"/>
    </xf>
    <xf numFmtId="0" fontId="2" fillId="0" borderId="8" xfId="48" applyFont="1" applyBorder="1"/>
    <xf numFmtId="0" fontId="2" fillId="0" borderId="8" xfId="48" applyFont="1" applyBorder="1" applyAlignment="1">
      <alignment horizontal="center" vertical="center"/>
    </xf>
    <xf numFmtId="0" fontId="2" fillId="0" borderId="40" xfId="48" applyFont="1" applyBorder="1" applyAlignment="1">
      <alignment horizontal="center" vertical="center"/>
    </xf>
    <xf numFmtId="0" fontId="2" fillId="0" borderId="7" xfId="48" applyFont="1" applyBorder="1" applyAlignment="1">
      <alignment horizontal="center" vertical="center"/>
    </xf>
    <xf numFmtId="0" fontId="3" fillId="0" borderId="12" xfId="48" applyFont="1" applyBorder="1" applyAlignment="1">
      <alignment horizontal="left" indent="2"/>
    </xf>
    <xf numFmtId="0" fontId="3" fillId="0" borderId="12" xfId="48" applyFont="1" applyBorder="1" applyAlignment="1">
      <alignment horizontal="center" vertical="center"/>
    </xf>
    <xf numFmtId="0" fontId="3" fillId="0" borderId="28" xfId="48" applyFont="1" applyBorder="1" applyAlignment="1">
      <alignment horizontal="center" vertical="center"/>
    </xf>
    <xf numFmtId="0" fontId="3" fillId="0" borderId="11" xfId="48" applyFont="1" applyBorder="1" applyAlignment="1">
      <alignment horizontal="center" vertical="center"/>
    </xf>
    <xf numFmtId="0" fontId="3" fillId="0" borderId="35" xfId="48" applyFont="1" applyBorder="1" applyAlignment="1">
      <alignment horizontal="left" indent="2"/>
    </xf>
    <xf numFmtId="0" fontId="3" fillId="0" borderId="35" xfId="48" applyFont="1" applyBorder="1" applyAlignment="1">
      <alignment horizontal="center" vertical="center"/>
    </xf>
    <xf numFmtId="0" fontId="3" fillId="0" borderId="37" xfId="48" applyFont="1" applyBorder="1" applyAlignment="1">
      <alignment horizontal="center" vertical="center"/>
    </xf>
    <xf numFmtId="0" fontId="3" fillId="0" borderId="34" xfId="48" applyFont="1" applyBorder="1" applyAlignment="1">
      <alignment horizontal="center" vertical="center"/>
    </xf>
    <xf numFmtId="0" fontId="2" fillId="5" borderId="3" xfId="48" applyFont="1" applyFill="1" applyBorder="1"/>
    <xf numFmtId="0" fontId="2" fillId="5" borderId="3" xfId="48" applyFont="1" applyFill="1" applyBorder="1" applyAlignment="1">
      <alignment horizontal="center" vertical="center"/>
    </xf>
    <xf numFmtId="0" fontId="2" fillId="5" borderId="23" xfId="48" applyFont="1" applyFill="1" applyBorder="1" applyAlignment="1">
      <alignment horizontal="center" vertical="center"/>
    </xf>
    <xf numFmtId="0" fontId="2" fillId="5" borderId="2" xfId="48" applyFont="1" applyFill="1" applyBorder="1" applyAlignment="1">
      <alignment horizontal="center" vertical="center"/>
    </xf>
    <xf numFmtId="0" fontId="2" fillId="0" borderId="24" xfId="0" applyFont="1" applyBorder="1" applyAlignment="1">
      <alignment horizontal="center"/>
    </xf>
    <xf numFmtId="0" fontId="3" fillId="0" borderId="25" xfId="0" applyFont="1" applyBorder="1" applyAlignment="1">
      <alignment horizontal="center"/>
    </xf>
    <xf numFmtId="0" fontId="3" fillId="0" borderId="26" xfId="0" applyFont="1" applyBorder="1" applyAlignment="1">
      <alignment horizontal="center"/>
    </xf>
    <xf numFmtId="0" fontId="2" fillId="0" borderId="24" xfId="0" applyFont="1" applyFill="1" applyBorder="1" applyAlignment="1">
      <alignment horizontal="center"/>
    </xf>
    <xf numFmtId="0" fontId="2" fillId="2" borderId="27" xfId="0" applyFont="1" applyFill="1" applyBorder="1" applyAlignment="1">
      <alignment horizontal="center"/>
    </xf>
    <xf numFmtId="0" fontId="2" fillId="2" borderId="19" xfId="0" applyFont="1" applyFill="1" applyBorder="1" applyAlignment="1">
      <alignment horizontal="left"/>
    </xf>
    <xf numFmtId="0" fontId="3" fillId="2" borderId="21" xfId="0" applyFont="1" applyFill="1" applyBorder="1" applyAlignment="1">
      <alignment horizontal="left" indent="2"/>
    </xf>
    <xf numFmtId="0" fontId="2" fillId="0" borderId="39" xfId="0" applyNumberFormat="1" applyFont="1" applyBorder="1" applyAlignment="1">
      <alignment horizontal="center"/>
    </xf>
    <xf numFmtId="0" fontId="2" fillId="0" borderId="8" xfId="0" applyNumberFormat="1" applyFont="1" applyBorder="1" applyAlignment="1">
      <alignment horizontal="center"/>
    </xf>
    <xf numFmtId="0" fontId="2" fillId="0" borderId="40" xfId="0" applyNumberFormat="1" applyFont="1" applyBorder="1" applyAlignment="1">
      <alignment horizontal="center"/>
    </xf>
    <xf numFmtId="0" fontId="2" fillId="0" borderId="24" xfId="0" applyNumberFormat="1" applyFont="1" applyBorder="1" applyAlignment="1">
      <alignment horizontal="center"/>
    </xf>
    <xf numFmtId="0" fontId="3" fillId="0" borderId="29" xfId="0" applyNumberFormat="1" applyFont="1" applyBorder="1" applyAlignment="1">
      <alignment horizontal="center"/>
    </xf>
    <xf numFmtId="0" fontId="3" fillId="0" borderId="28" xfId="0" applyNumberFormat="1" applyFont="1" applyBorder="1" applyAlignment="1">
      <alignment horizontal="center"/>
    </xf>
    <xf numFmtId="0" fontId="3" fillId="0" borderId="25" xfId="0" applyNumberFormat="1" applyFont="1" applyBorder="1" applyAlignment="1">
      <alignment horizontal="center"/>
    </xf>
    <xf numFmtId="0" fontId="3" fillId="0" borderId="41" xfId="0" applyNumberFormat="1" applyFont="1" applyBorder="1" applyAlignment="1">
      <alignment horizontal="center"/>
    </xf>
    <xf numFmtId="0" fontId="3" fillId="0" borderId="17" xfId="0" applyNumberFormat="1" applyFont="1" applyBorder="1" applyAlignment="1">
      <alignment horizontal="center"/>
    </xf>
    <xf numFmtId="0" fontId="3" fillId="0" borderId="42" xfId="0" applyNumberFormat="1" applyFont="1" applyBorder="1" applyAlignment="1">
      <alignment horizontal="center"/>
    </xf>
    <xf numFmtId="0" fontId="3" fillId="0" borderId="26" xfId="0" applyNumberFormat="1" applyFont="1" applyBorder="1" applyAlignment="1">
      <alignment horizontal="center"/>
    </xf>
    <xf numFmtId="0" fontId="2" fillId="2" borderId="22" xfId="0" applyNumberFormat="1" applyFont="1" applyFill="1" applyBorder="1" applyAlignment="1">
      <alignment horizontal="center"/>
    </xf>
    <xf numFmtId="0" fontId="2" fillId="2" borderId="23" xfId="0" applyNumberFormat="1" applyFont="1" applyFill="1" applyBorder="1" applyAlignment="1">
      <alignment horizontal="center"/>
    </xf>
    <xf numFmtId="0" fontId="2" fillId="2" borderId="27" xfId="0" applyNumberFormat="1" applyFont="1" applyFill="1" applyBorder="1" applyAlignment="1">
      <alignment horizontal="center"/>
    </xf>
    <xf numFmtId="0" fontId="9" fillId="5" borderId="30" xfId="0" applyFont="1" applyFill="1" applyBorder="1"/>
    <xf numFmtId="0" fontId="3" fillId="2" borderId="21" xfId="0" applyFont="1" applyFill="1" applyBorder="1" applyAlignment="1">
      <alignment horizontal="left" wrapText="1" indent="2"/>
    </xf>
    <xf numFmtId="0" fontId="3" fillId="2" borderId="65" xfId="0" applyFont="1" applyFill="1" applyBorder="1" applyAlignment="1">
      <alignment horizontal="left" wrapText="1" indent="2"/>
    </xf>
    <xf numFmtId="0" fontId="9" fillId="5" borderId="19" xfId="0" applyFont="1" applyFill="1" applyBorder="1"/>
    <xf numFmtId="0" fontId="5" fillId="5" borderId="12" xfId="0" applyFont="1" applyFill="1" applyBorder="1" applyAlignment="1">
      <alignment horizontal="left" vertical="center" wrapText="1"/>
    </xf>
    <xf numFmtId="0" fontId="5" fillId="5" borderId="12" xfId="0" applyFont="1" applyFill="1" applyBorder="1" applyAlignment="1">
      <alignment horizontal="center" vertical="center" wrapText="1"/>
    </xf>
    <xf numFmtId="0" fontId="6" fillId="0" borderId="12" xfId="0" applyNumberFormat="1" applyFont="1" applyBorder="1" applyAlignment="1">
      <alignment horizontal="left" vertical="center"/>
    </xf>
    <xf numFmtId="3" fontId="6" fillId="0" borderId="12" xfId="0" applyNumberFormat="1" applyFont="1" applyBorder="1" applyAlignment="1">
      <alignment horizontal="center" vertical="center"/>
    </xf>
    <xf numFmtId="0" fontId="6" fillId="0" borderId="35" xfId="0" applyNumberFormat="1" applyFont="1" applyBorder="1" applyAlignment="1">
      <alignment horizontal="left" vertical="center"/>
    </xf>
    <xf numFmtId="3" fontId="6" fillId="0" borderId="35" xfId="0" applyNumberFormat="1" applyFont="1" applyBorder="1" applyAlignment="1">
      <alignment horizontal="center" vertical="center"/>
    </xf>
    <xf numFmtId="0" fontId="2" fillId="5" borderId="3" xfId="0" applyFont="1" applyFill="1" applyBorder="1" applyAlignment="1">
      <alignment vertical="center"/>
    </xf>
    <xf numFmtId="0" fontId="2" fillId="5" borderId="3" xfId="0" applyFont="1" applyFill="1" applyBorder="1" applyAlignment="1">
      <alignment horizontal="center" vertical="center"/>
    </xf>
    <xf numFmtId="0" fontId="9" fillId="0" borderId="0" xfId="0" applyFont="1"/>
    <xf numFmtId="0" fontId="3" fillId="0" borderId="50" xfId="0" applyFont="1" applyFill="1" applyBorder="1" applyAlignment="1">
      <alignment horizontal="left" indent="2"/>
    </xf>
    <xf numFmtId="0" fontId="3" fillId="0" borderId="28" xfId="0" applyFont="1" applyFill="1" applyBorder="1" applyAlignment="1">
      <alignment horizontal="left" indent="2"/>
    </xf>
    <xf numFmtId="0" fontId="3" fillId="0" borderId="37" xfId="0" applyFont="1" applyFill="1" applyBorder="1" applyAlignment="1">
      <alignment horizontal="left" indent="2"/>
    </xf>
    <xf numFmtId="0" fontId="2" fillId="32" borderId="1" xfId="0" applyFont="1" applyFill="1" applyBorder="1"/>
    <xf numFmtId="0" fontId="2" fillId="32" borderId="3" xfId="0" applyFont="1" applyFill="1" applyBorder="1" applyAlignment="1">
      <alignment horizontal="center"/>
    </xf>
    <xf numFmtId="0" fontId="3" fillId="32" borderId="0" xfId="0" applyFont="1" applyFill="1" applyBorder="1" applyAlignment="1">
      <alignment horizontal="left" wrapText="1" indent="2"/>
    </xf>
    <xf numFmtId="0" fontId="2" fillId="0" borderId="50" xfId="0" applyFont="1" applyFill="1" applyBorder="1"/>
    <xf numFmtId="0" fontId="3" fillId="0" borderId="42" xfId="0" applyFont="1" applyFill="1" applyBorder="1" applyAlignment="1">
      <alignment horizontal="left" indent="2"/>
    </xf>
    <xf numFmtId="0" fontId="36" fillId="0" borderId="12" xfId="0" applyFont="1" applyBorder="1" applyAlignment="1">
      <alignment vertical="center"/>
    </xf>
    <xf numFmtId="0" fontId="36" fillId="0" borderId="12" xfId="0" applyFont="1" applyBorder="1" applyAlignment="1">
      <alignment horizontal="center" vertical="center"/>
    </xf>
    <xf numFmtId="0" fontId="37" fillId="0" borderId="0" xfId="0" applyFont="1" applyAlignment="1">
      <alignment vertical="center"/>
    </xf>
    <xf numFmtId="0" fontId="36" fillId="0" borderId="12" xfId="0" applyFont="1" applyBorder="1" applyAlignment="1">
      <alignment vertical="center" wrapText="1"/>
    </xf>
    <xf numFmtId="0" fontId="9" fillId="0" borderId="0" xfId="48" applyFont="1"/>
    <xf numFmtId="0" fontId="32" fillId="0" borderId="0" xfId="48"/>
    <xf numFmtId="0" fontId="32" fillId="0" borderId="0" xfId="48" applyAlignment="1">
      <alignment horizontal="center"/>
    </xf>
    <xf numFmtId="0" fontId="3" fillId="0" borderId="77" xfId="48" applyFont="1" applyBorder="1" applyAlignment="1">
      <alignment horizontal="center" vertical="center"/>
    </xf>
    <xf numFmtId="0" fontId="3" fillId="0" borderId="0" xfId="48" applyFont="1" applyBorder="1" applyAlignment="1">
      <alignment horizontal="center" vertical="center"/>
    </xf>
    <xf numFmtId="0" fontId="32" fillId="0" borderId="0" xfId="48" applyBorder="1"/>
    <xf numFmtId="0" fontId="3" fillId="0" borderId="50" xfId="48" applyFont="1" applyBorder="1" applyAlignment="1">
      <alignment horizontal="center" vertical="center"/>
    </xf>
    <xf numFmtId="0" fontId="3" fillId="0" borderId="71" xfId="48" applyFont="1" applyBorder="1" applyAlignment="1">
      <alignment horizontal="center" vertical="center"/>
    </xf>
    <xf numFmtId="0" fontId="32" fillId="0" borderId="71" xfId="48" applyBorder="1"/>
    <xf numFmtId="0" fontId="2" fillId="32" borderId="49" xfId="48" applyFont="1" applyFill="1" applyBorder="1" applyAlignment="1">
      <alignment horizontal="center" vertical="center" wrapText="1"/>
    </xf>
    <xf numFmtId="0" fontId="34" fillId="32" borderId="12" xfId="48" applyFont="1" applyFill="1" applyBorder="1" applyAlignment="1">
      <alignment horizontal="center" textRotation="90"/>
    </xf>
    <xf numFmtId="0" fontId="29" fillId="32" borderId="12" xfId="48" applyFont="1" applyFill="1" applyBorder="1" applyAlignment="1">
      <alignment horizontal="center" textRotation="90" wrapText="1"/>
    </xf>
    <xf numFmtId="0" fontId="29" fillId="32" borderId="12" xfId="48" applyFont="1" applyFill="1" applyBorder="1" applyAlignment="1">
      <alignment horizontal="center" textRotation="90"/>
    </xf>
    <xf numFmtId="0" fontId="39" fillId="42" borderId="7" xfId="48" applyFont="1" applyFill="1" applyBorder="1" applyAlignment="1">
      <alignment horizontal="center" vertical="center"/>
    </xf>
    <xf numFmtId="0" fontId="40" fillId="0" borderId="8" xfId="48" applyFont="1" applyBorder="1" applyAlignment="1">
      <alignment horizontal="center" vertical="center"/>
    </xf>
    <xf numFmtId="0" fontId="40" fillId="0" borderId="9" xfId="48" applyFont="1" applyBorder="1" applyAlignment="1">
      <alignment horizontal="center" vertical="center"/>
    </xf>
    <xf numFmtId="0" fontId="40" fillId="0" borderId="49" xfId="48" applyFont="1" applyBorder="1" applyAlignment="1">
      <alignment horizontal="center" vertical="center"/>
    </xf>
    <xf numFmtId="0" fontId="40" fillId="0" borderId="48" xfId="48" applyFont="1" applyBorder="1" applyAlignment="1">
      <alignment horizontal="center" vertical="center"/>
    </xf>
    <xf numFmtId="0" fontId="41" fillId="0" borderId="48" xfId="48" applyFont="1" applyBorder="1" applyAlignment="1">
      <alignment horizontal="center" vertical="center"/>
    </xf>
    <xf numFmtId="0" fontId="39" fillId="0" borderId="28" xfId="48" applyFont="1" applyBorder="1" applyAlignment="1">
      <alignment horizontal="center" vertical="center"/>
    </xf>
    <xf numFmtId="0" fontId="40" fillId="0" borderId="11" xfId="48" applyFont="1" applyBorder="1" applyAlignment="1">
      <alignment horizontal="center" vertical="center"/>
    </xf>
    <xf numFmtId="0" fontId="39" fillId="42" borderId="12" xfId="48" applyFont="1" applyFill="1" applyBorder="1" applyAlignment="1">
      <alignment horizontal="center" vertical="center"/>
    </xf>
    <xf numFmtId="0" fontId="40" fillId="0" borderId="12" xfId="48" applyFont="1" applyBorder="1" applyAlignment="1">
      <alignment horizontal="center" vertical="center"/>
    </xf>
    <xf numFmtId="0" fontId="40" fillId="0" borderId="13" xfId="48" applyFont="1" applyBorder="1" applyAlignment="1">
      <alignment horizontal="center" vertical="center"/>
    </xf>
    <xf numFmtId="0" fontId="40" fillId="0" borderId="29" xfId="48" applyFont="1" applyBorder="1" applyAlignment="1">
      <alignment horizontal="center" vertical="center"/>
    </xf>
    <xf numFmtId="0" fontId="41" fillId="0" borderId="12" xfId="48" applyFont="1" applyBorder="1" applyAlignment="1">
      <alignment horizontal="center" vertical="center"/>
    </xf>
    <xf numFmtId="0" fontId="40" fillId="0" borderId="16" xfId="48" applyFont="1" applyBorder="1" applyAlignment="1">
      <alignment horizontal="center" vertical="center"/>
    </xf>
    <xf numFmtId="0" fontId="40" fillId="0" borderId="17" xfId="48" applyFont="1" applyBorder="1" applyAlignment="1">
      <alignment horizontal="center" vertical="center"/>
    </xf>
    <xf numFmtId="0" fontId="39" fillId="42" borderId="18" xfId="48" applyFont="1" applyFill="1" applyBorder="1" applyAlignment="1">
      <alignment horizontal="center" vertical="center"/>
    </xf>
    <xf numFmtId="0" fontId="40" fillId="0" borderId="38" xfId="48" applyFont="1" applyBorder="1" applyAlignment="1">
      <alignment horizontal="center" vertical="center"/>
    </xf>
    <xf numFmtId="0" fontId="40" fillId="0" borderId="35" xfId="48" applyFont="1" applyBorder="1" applyAlignment="1">
      <alignment horizontal="center" vertical="center"/>
    </xf>
    <xf numFmtId="0" fontId="40" fillId="0" borderId="50" xfId="48" applyFont="1" applyBorder="1" applyAlignment="1">
      <alignment horizontal="center" vertical="center"/>
    </xf>
    <xf numFmtId="0" fontId="40" fillId="0" borderId="28" xfId="48" applyFont="1" applyBorder="1" applyAlignment="1">
      <alignment horizontal="center" vertical="center"/>
    </xf>
    <xf numFmtId="0" fontId="3" fillId="6" borderId="28" xfId="48" applyFont="1" applyFill="1" applyBorder="1" applyAlignment="1">
      <alignment horizontal="left" vertical="center"/>
    </xf>
    <xf numFmtId="0" fontId="3" fillId="6" borderId="29" xfId="48" applyFont="1" applyFill="1" applyBorder="1" applyAlignment="1">
      <alignment horizontal="left" vertical="center"/>
    </xf>
    <xf numFmtId="0" fontId="41" fillId="0" borderId="29" xfId="48" applyFont="1" applyBorder="1" applyAlignment="1">
      <alignment horizontal="center" vertical="center"/>
    </xf>
    <xf numFmtId="0" fontId="39" fillId="32" borderId="12" xfId="48" applyFont="1" applyFill="1" applyBorder="1" applyAlignment="1">
      <alignment horizontal="center" vertical="center"/>
    </xf>
    <xf numFmtId="0" fontId="39" fillId="32" borderId="48" xfId="48" applyFont="1" applyFill="1" applyBorder="1" applyAlignment="1">
      <alignment horizontal="center" vertical="center"/>
    </xf>
    <xf numFmtId="0" fontId="32" fillId="32" borderId="0" xfId="48" applyFill="1"/>
    <xf numFmtId="164" fontId="1" fillId="0" borderId="12" xfId="49" applyNumberFormat="1" applyFont="1" applyBorder="1" applyAlignment="1">
      <alignment horizontal="center" vertical="center"/>
    </xf>
    <xf numFmtId="164" fontId="29" fillId="0" borderId="12" xfId="49" applyNumberFormat="1" applyFont="1" applyBorder="1" applyAlignment="1">
      <alignment horizontal="center" vertical="center"/>
    </xf>
    <xf numFmtId="164" fontId="39" fillId="0" borderId="12" xfId="49" applyNumberFormat="1" applyFont="1" applyBorder="1" applyAlignment="1">
      <alignment horizontal="center" vertical="center"/>
    </xf>
    <xf numFmtId="0" fontId="29" fillId="0" borderId="0" xfId="48" applyFont="1" applyAlignment="1">
      <alignment vertical="center"/>
    </xf>
    <xf numFmtId="164" fontId="43" fillId="0" borderId="0" xfId="49" applyNumberFormat="1" applyFont="1" applyFill="1" applyBorder="1" applyAlignment="1">
      <alignment horizontal="center" vertical="center"/>
    </xf>
    <xf numFmtId="164" fontId="43" fillId="32" borderId="0" xfId="49" applyNumberFormat="1" applyFont="1" applyFill="1" applyBorder="1" applyAlignment="1">
      <alignment horizontal="center" vertical="center"/>
    </xf>
    <xf numFmtId="0" fontId="3" fillId="32" borderId="0" xfId="48" applyFont="1" applyFill="1" applyBorder="1" applyAlignment="1">
      <alignment horizontal="center" vertical="center"/>
    </xf>
    <xf numFmtId="164" fontId="2" fillId="0" borderId="0" xfId="48" applyNumberFormat="1" applyFont="1" applyBorder="1" applyAlignment="1">
      <alignment horizontal="center" vertical="center"/>
    </xf>
    <xf numFmtId="0" fontId="29" fillId="0" borderId="0" xfId="48" applyFont="1" applyBorder="1" applyAlignment="1">
      <alignment vertical="center"/>
    </xf>
    <xf numFmtId="164" fontId="39" fillId="0" borderId="12" xfId="48" applyNumberFormat="1" applyFont="1" applyFill="1" applyBorder="1" applyAlignment="1">
      <alignment horizontal="center" vertical="center"/>
    </xf>
    <xf numFmtId="164" fontId="3" fillId="0" borderId="0" xfId="48" applyNumberFormat="1" applyFont="1" applyBorder="1" applyAlignment="1">
      <alignment horizontal="center" vertical="center"/>
    </xf>
    <xf numFmtId="164" fontId="3" fillId="32" borderId="0" xfId="48" applyNumberFormat="1" applyFont="1" applyFill="1" applyBorder="1" applyAlignment="1">
      <alignment horizontal="center" vertical="center"/>
    </xf>
    <xf numFmtId="0" fontId="44" fillId="0" borderId="0" xfId="48" applyFont="1" applyBorder="1"/>
    <xf numFmtId="0" fontId="40" fillId="0" borderId="12" xfId="48" applyNumberFormat="1" applyFont="1" applyBorder="1" applyAlignment="1">
      <alignment horizontal="center" vertical="center"/>
    </xf>
    <xf numFmtId="0" fontId="40" fillId="0" borderId="12" xfId="48" applyFont="1" applyFill="1" applyBorder="1" applyAlignment="1">
      <alignment horizontal="center" vertical="center"/>
    </xf>
    <xf numFmtId="0" fontId="39" fillId="0" borderId="12" xfId="48" applyFont="1" applyFill="1" applyBorder="1" applyAlignment="1">
      <alignment horizontal="center" vertical="center"/>
    </xf>
    <xf numFmtId="0" fontId="32" fillId="0" borderId="0" xfId="48" applyFill="1" applyBorder="1" applyAlignment="1">
      <alignment horizontal="center" vertical="center"/>
    </xf>
    <xf numFmtId="0" fontId="32" fillId="32" borderId="0" xfId="48" applyFill="1" applyBorder="1" applyAlignment="1">
      <alignment horizontal="center" vertical="center"/>
    </xf>
    <xf numFmtId="0" fontId="44" fillId="0" borderId="0" xfId="48" applyFont="1" applyFill="1" applyBorder="1"/>
    <xf numFmtId="0" fontId="32" fillId="0" borderId="0" xfId="48" applyFill="1" applyBorder="1"/>
    <xf numFmtId="0" fontId="32" fillId="32" borderId="0" xfId="48" applyFill="1" applyBorder="1"/>
    <xf numFmtId="0" fontId="39" fillId="0" borderId="12" xfId="48" applyFont="1" applyBorder="1" applyAlignment="1">
      <alignment horizontal="center" vertical="center"/>
    </xf>
    <xf numFmtId="0" fontId="2" fillId="0" borderId="0" xfId="48" applyFont="1" applyBorder="1" applyAlignment="1">
      <alignment horizontal="center" vertical="center"/>
    </xf>
    <xf numFmtId="0" fontId="32" fillId="0" borderId="0" xfId="48" applyFill="1"/>
    <xf numFmtId="164" fontId="3" fillId="0" borderId="0" xfId="48" applyNumberFormat="1" applyFont="1" applyAlignment="1">
      <alignment horizontal="center" vertical="center"/>
    </xf>
    <xf numFmtId="164" fontId="29" fillId="0" borderId="0" xfId="48" applyNumberFormat="1" applyFont="1" applyAlignment="1">
      <alignment horizontal="center" vertical="center"/>
    </xf>
    <xf numFmtId="164" fontId="32" fillId="0" borderId="0" xfId="48" applyNumberFormat="1"/>
    <xf numFmtId="164" fontId="3" fillId="0" borderId="0" xfId="48" applyNumberFormat="1" applyFont="1" applyFill="1" applyBorder="1" applyAlignment="1">
      <alignment horizontal="center" vertical="center"/>
    </xf>
    <xf numFmtId="0" fontId="3" fillId="0" borderId="0" xfId="48" applyFont="1" applyFill="1" applyBorder="1" applyAlignment="1">
      <alignment horizontal="center" vertical="center"/>
    </xf>
    <xf numFmtId="0" fontId="0" fillId="0" borderId="0" xfId="1" applyNumberFormat="1" applyFont="1"/>
    <xf numFmtId="0" fontId="9" fillId="5" borderId="66" xfId="0" applyFont="1" applyFill="1" applyBorder="1"/>
    <xf numFmtId="0" fontId="2" fillId="0" borderId="72" xfId="0" applyFont="1" applyBorder="1" applyAlignment="1">
      <alignment horizontal="left"/>
    </xf>
    <xf numFmtId="0" fontId="9" fillId="0" borderId="8" xfId="1" applyNumberFormat="1" applyFont="1" applyBorder="1" applyAlignment="1">
      <alignment horizontal="center"/>
    </xf>
    <xf numFmtId="0" fontId="9" fillId="0" borderId="8" xfId="0" applyFont="1" applyBorder="1" applyAlignment="1">
      <alignment horizontal="center"/>
    </xf>
    <xf numFmtId="164" fontId="9" fillId="0" borderId="8" xfId="0" applyNumberFormat="1" applyFont="1" applyBorder="1" applyAlignment="1">
      <alignment horizontal="center"/>
    </xf>
    <xf numFmtId="0" fontId="0" fillId="0" borderId="12" xfId="1" applyNumberFormat="1" applyFont="1" applyBorder="1" applyAlignment="1">
      <alignment horizontal="center"/>
    </xf>
    <xf numFmtId="164" fontId="0" fillId="0" borderId="12" xfId="0" applyNumberFormat="1" applyBorder="1" applyAlignment="1">
      <alignment horizontal="center"/>
    </xf>
    <xf numFmtId="0" fontId="0" fillId="0" borderId="17" xfId="1" applyNumberFormat="1" applyFont="1" applyBorder="1" applyAlignment="1">
      <alignment horizontal="center"/>
    </xf>
    <xf numFmtId="164" fontId="0" fillId="0" borderId="17" xfId="0" applyNumberFormat="1" applyBorder="1" applyAlignment="1">
      <alignment horizontal="center"/>
    </xf>
    <xf numFmtId="0" fontId="9" fillId="0" borderId="48" xfId="1" applyNumberFormat="1" applyFont="1" applyBorder="1" applyAlignment="1">
      <alignment horizontal="center"/>
    </xf>
    <xf numFmtId="164" fontId="9" fillId="0" borderId="48" xfId="0" applyNumberFormat="1" applyFont="1" applyBorder="1" applyAlignment="1">
      <alignment horizontal="center"/>
    </xf>
    <xf numFmtId="1" fontId="0" fillId="0" borderId="12" xfId="1" applyNumberFormat="1" applyFont="1" applyBorder="1" applyAlignment="1">
      <alignment horizontal="center"/>
    </xf>
    <xf numFmtId="9" fontId="0" fillId="0" borderId="0" xfId="0" applyNumberFormat="1" applyAlignment="1">
      <alignment horizontal="center"/>
    </xf>
    <xf numFmtId="0" fontId="9" fillId="0" borderId="69" xfId="0" applyFont="1" applyBorder="1" applyAlignment="1">
      <alignment horizontal="center"/>
    </xf>
    <xf numFmtId="9" fontId="9" fillId="0" borderId="0" xfId="0" applyNumberFormat="1" applyFont="1" applyAlignment="1">
      <alignment horizontal="center"/>
    </xf>
    <xf numFmtId="0" fontId="9" fillId="0" borderId="0" xfId="0" applyFont="1" applyFill="1" applyAlignment="1"/>
    <xf numFmtId="0" fontId="3" fillId="5" borderId="46" xfId="0" applyFont="1" applyFill="1" applyBorder="1" applyAlignment="1">
      <alignment horizontal="left" indent="1"/>
    </xf>
    <xf numFmtId="0" fontId="0" fillId="0" borderId="0" xfId="0" applyFill="1" applyBorder="1"/>
    <xf numFmtId="0" fontId="0" fillId="38" borderId="7" xfId="0" applyFill="1" applyBorder="1" applyAlignment="1">
      <alignment horizontal="center" vertical="center"/>
    </xf>
    <xf numFmtId="0" fontId="0" fillId="38" borderId="8" xfId="0" applyFill="1" applyBorder="1" applyAlignment="1">
      <alignment horizontal="center" vertical="center"/>
    </xf>
    <xf numFmtId="0" fontId="0" fillId="38" borderId="40" xfId="0" applyFill="1" applyBorder="1" applyAlignment="1">
      <alignment horizontal="center" vertical="center"/>
    </xf>
    <xf numFmtId="0" fontId="0" fillId="38" borderId="9" xfId="0" applyFill="1" applyBorder="1" applyAlignment="1">
      <alignment horizontal="center" vertical="center"/>
    </xf>
    <xf numFmtId="0" fontId="0" fillId="38" borderId="11" xfId="0" applyFill="1" applyBorder="1" applyAlignment="1">
      <alignment horizontal="center" vertical="center"/>
    </xf>
    <xf numFmtId="0" fontId="0" fillId="38" borderId="12" xfId="0" applyFill="1" applyBorder="1" applyAlignment="1">
      <alignment horizontal="center" vertical="center"/>
    </xf>
    <xf numFmtId="0" fontId="0" fillId="38" borderId="28" xfId="0" applyFill="1" applyBorder="1" applyAlignment="1">
      <alignment horizontal="center" vertical="center"/>
    </xf>
    <xf numFmtId="0" fontId="0" fillId="38" borderId="13" xfId="0" applyFill="1" applyBorder="1" applyAlignment="1">
      <alignment horizontal="center" vertical="center"/>
    </xf>
    <xf numFmtId="0" fontId="0" fillId="38" borderId="34" xfId="0" applyFill="1" applyBorder="1" applyAlignment="1">
      <alignment horizontal="center" vertical="center"/>
    </xf>
    <xf numFmtId="0" fontId="0" fillId="38" borderId="35" xfId="0" applyFill="1" applyBorder="1" applyAlignment="1">
      <alignment horizontal="center" vertical="center"/>
    </xf>
    <xf numFmtId="0" fontId="0" fillId="38" borderId="37" xfId="0" applyFill="1" applyBorder="1" applyAlignment="1">
      <alignment horizontal="center" vertical="center"/>
    </xf>
    <xf numFmtId="0" fontId="0" fillId="38" borderId="36" xfId="0" applyFill="1" applyBorder="1" applyAlignment="1">
      <alignment horizontal="center" vertical="center"/>
    </xf>
    <xf numFmtId="0" fontId="0" fillId="32" borderId="7" xfId="0" applyFill="1" applyBorder="1" applyAlignment="1">
      <alignment horizontal="center" vertical="center"/>
    </xf>
    <xf numFmtId="0" fontId="0" fillId="32" borderId="8" xfId="0" applyFill="1" applyBorder="1" applyAlignment="1">
      <alignment horizontal="center" vertical="center"/>
    </xf>
    <xf numFmtId="0" fontId="0" fillId="32" borderId="40" xfId="0" applyFill="1" applyBorder="1" applyAlignment="1">
      <alignment horizontal="center" vertical="center"/>
    </xf>
    <xf numFmtId="0" fontId="0" fillId="32" borderId="9" xfId="0" applyFill="1" applyBorder="1" applyAlignment="1">
      <alignment horizontal="center" vertical="center"/>
    </xf>
    <xf numFmtId="0" fontId="0" fillId="32" borderId="16" xfId="0" applyFill="1" applyBorder="1" applyAlignment="1">
      <alignment horizontal="center" vertical="center"/>
    </xf>
    <xf numFmtId="0" fontId="0" fillId="32" borderId="17" xfId="0" applyFill="1" applyBorder="1" applyAlignment="1">
      <alignment horizontal="center" vertical="center"/>
    </xf>
    <xf numFmtId="0" fontId="0" fillId="32" borderId="42" xfId="0" applyFill="1" applyBorder="1" applyAlignment="1">
      <alignment horizontal="center" vertical="center"/>
    </xf>
    <xf numFmtId="0" fontId="0" fillId="32" borderId="18" xfId="0" applyFill="1" applyBorder="1" applyAlignment="1">
      <alignment horizontal="center" vertical="center"/>
    </xf>
    <xf numFmtId="0" fontId="3" fillId="9" borderId="12" xfId="0" applyFont="1" applyFill="1" applyBorder="1" applyAlignment="1">
      <alignment horizontal="center" textRotation="90"/>
    </xf>
    <xf numFmtId="0" fontId="0" fillId="38" borderId="72" xfId="0" applyFill="1" applyBorder="1" applyAlignment="1">
      <alignment horizontal="left" vertical="center"/>
    </xf>
    <xf numFmtId="0" fontId="0" fillId="0" borderId="10" xfId="0" applyFill="1" applyBorder="1" applyAlignment="1">
      <alignment horizontal="left" vertical="center"/>
    </xf>
    <xf numFmtId="0" fontId="0" fillId="38" borderId="10" xfId="0" applyFill="1" applyBorder="1" applyAlignment="1">
      <alignment horizontal="left" vertical="center"/>
    </xf>
    <xf numFmtId="0" fontId="3" fillId="0" borderId="11" xfId="48" applyFont="1" applyFill="1" applyBorder="1" applyAlignment="1">
      <alignment horizontal="center"/>
    </xf>
    <xf numFmtId="0" fontId="3" fillId="0" borderId="12" xfId="48" applyFont="1" applyFill="1" applyBorder="1" applyAlignment="1">
      <alignment horizontal="center"/>
    </xf>
    <xf numFmtId="0" fontId="3" fillId="0" borderId="13" xfId="48" applyFont="1" applyFill="1" applyBorder="1" applyAlignment="1">
      <alignment horizontal="center"/>
    </xf>
    <xf numFmtId="0" fontId="3" fillId="0" borderId="34" xfId="48" applyFont="1" applyFill="1" applyBorder="1" applyAlignment="1">
      <alignment horizontal="center"/>
    </xf>
    <xf numFmtId="0" fontId="3" fillId="0" borderId="35" xfId="48" applyFont="1" applyFill="1" applyBorder="1" applyAlignment="1">
      <alignment horizontal="center"/>
    </xf>
    <xf numFmtId="0" fontId="3" fillId="0" borderId="36" xfId="48" applyFont="1" applyFill="1" applyBorder="1" applyAlignment="1">
      <alignment horizontal="center"/>
    </xf>
    <xf numFmtId="0" fontId="2" fillId="0" borderId="7" xfId="48" applyFont="1" applyFill="1" applyBorder="1" applyAlignment="1">
      <alignment horizontal="center"/>
    </xf>
    <xf numFmtId="0" fontId="2" fillId="0" borderId="8" xfId="48" applyFont="1" applyFill="1" applyBorder="1" applyAlignment="1">
      <alignment horizontal="center"/>
    </xf>
    <xf numFmtId="0" fontId="2" fillId="0" borderId="9" xfId="48" applyFont="1" applyFill="1" applyBorder="1" applyAlignment="1">
      <alignment horizontal="center"/>
    </xf>
    <xf numFmtId="168" fontId="0" fillId="0" borderId="11" xfId="0" applyNumberFormat="1" applyBorder="1" applyAlignment="1">
      <alignment horizontal="center" vertical="center"/>
    </xf>
    <xf numFmtId="168" fontId="0" fillId="0" borderId="12" xfId="0" applyNumberFormat="1" applyBorder="1" applyAlignment="1">
      <alignment horizontal="center" vertical="center"/>
    </xf>
    <xf numFmtId="168" fontId="0" fillId="0" borderId="12" xfId="0" applyNumberFormat="1" applyFill="1" applyBorder="1" applyAlignment="1">
      <alignment horizontal="center" vertical="center"/>
    </xf>
    <xf numFmtId="168" fontId="0" fillId="0" borderId="13" xfId="0" applyNumberFormat="1" applyFill="1" applyBorder="1" applyAlignment="1">
      <alignment horizontal="center" vertical="center"/>
    </xf>
    <xf numFmtId="168" fontId="0" fillId="4" borderId="11" xfId="0" applyNumberFormat="1" applyFill="1" applyBorder="1" applyAlignment="1">
      <alignment horizontal="center" vertical="center"/>
    </xf>
    <xf numFmtId="168" fontId="0" fillId="3" borderId="12" xfId="0" applyNumberFormat="1" applyFill="1" applyBorder="1" applyAlignment="1">
      <alignment horizontal="center" vertical="center"/>
    </xf>
    <xf numFmtId="168" fontId="0" fillId="4" borderId="12" xfId="0" applyNumberFormat="1" applyFill="1" applyBorder="1" applyAlignment="1">
      <alignment horizontal="center" vertical="center"/>
    </xf>
    <xf numFmtId="168" fontId="0" fillId="3" borderId="28" xfId="0" applyNumberFormat="1" applyFill="1" applyBorder="1" applyAlignment="1">
      <alignment horizontal="center" vertical="center"/>
    </xf>
    <xf numFmtId="168" fontId="0" fillId="0" borderId="11" xfId="0" applyNumberFormat="1" applyFill="1" applyBorder="1" applyAlignment="1">
      <alignment horizontal="center" vertical="center"/>
    </xf>
    <xf numFmtId="168" fontId="0" fillId="0" borderId="28" xfId="0" applyNumberFormat="1" applyFill="1" applyBorder="1" applyAlignment="1">
      <alignment horizontal="center" vertical="center"/>
    </xf>
    <xf numFmtId="168" fontId="3" fillId="0" borderId="11" xfId="0" applyNumberFormat="1" applyFont="1" applyFill="1" applyBorder="1" applyAlignment="1">
      <alignment horizontal="center" vertical="center"/>
    </xf>
    <xf numFmtId="168" fontId="3" fillId="0" borderId="12" xfId="0" applyNumberFormat="1" applyFont="1" applyFill="1" applyBorder="1" applyAlignment="1">
      <alignment horizontal="center" vertical="center"/>
    </xf>
    <xf numFmtId="168" fontId="0" fillId="0" borderId="13" xfId="0" applyNumberFormat="1" applyBorder="1" applyAlignment="1">
      <alignment horizontal="center" vertical="center"/>
    </xf>
    <xf numFmtId="0" fontId="46" fillId="0" borderId="0" xfId="0" applyFont="1"/>
    <xf numFmtId="0" fontId="6" fillId="0" borderId="0" xfId="0" applyFont="1" applyAlignment="1">
      <alignment horizontal="center" vertical="center"/>
    </xf>
    <xf numFmtId="164" fontId="3" fillId="0" borderId="12" xfId="0" applyNumberFormat="1" applyFont="1" applyBorder="1" applyAlignment="1">
      <alignment horizontal="center" vertical="center"/>
    </xf>
    <xf numFmtId="164" fontId="2" fillId="0" borderId="12" xfId="0" applyNumberFormat="1" applyFont="1" applyBorder="1" applyAlignment="1">
      <alignment horizontal="center" vertical="center"/>
    </xf>
    <xf numFmtId="164" fontId="3" fillId="0" borderId="35" xfId="0" applyNumberFormat="1" applyFont="1" applyBorder="1" applyAlignment="1">
      <alignment horizontal="center" vertical="center"/>
    </xf>
    <xf numFmtId="164" fontId="2" fillId="0" borderId="80" xfId="0" applyNumberFormat="1" applyFont="1" applyBorder="1" applyAlignment="1">
      <alignment horizontal="center" vertical="center"/>
    </xf>
    <xf numFmtId="164" fontId="2" fillId="0" borderId="81" xfId="0" applyNumberFormat="1" applyFont="1" applyBorder="1" applyAlignment="1">
      <alignment horizontal="center" vertical="center"/>
    </xf>
    <xf numFmtId="164" fontId="3" fillId="0" borderId="29" xfId="0" applyNumberFormat="1" applyFont="1" applyBorder="1" applyAlignment="1">
      <alignment horizontal="center" vertical="center"/>
    </xf>
    <xf numFmtId="164" fontId="3" fillId="0" borderId="38" xfId="0" applyNumberFormat="1" applyFont="1" applyBorder="1" applyAlignment="1">
      <alignment horizontal="center" vertical="center"/>
    </xf>
    <xf numFmtId="164" fontId="2" fillId="0" borderId="83" xfId="0" applyNumberFormat="1" applyFont="1" applyBorder="1" applyAlignment="1">
      <alignment horizontal="center" vertical="center"/>
    </xf>
    <xf numFmtId="164" fontId="2" fillId="0" borderId="29" xfId="0" applyNumberFormat="1" applyFont="1" applyBorder="1" applyAlignment="1">
      <alignment horizontal="center" vertical="center"/>
    </xf>
    <xf numFmtId="164" fontId="2" fillId="0" borderId="84" xfId="0" applyNumberFormat="1" applyFont="1" applyBorder="1" applyAlignment="1">
      <alignment horizontal="center" vertical="center"/>
    </xf>
    <xf numFmtId="0" fontId="6" fillId="0" borderId="13" xfId="0" applyFont="1" applyBorder="1"/>
    <xf numFmtId="0" fontId="6" fillId="0" borderId="36" xfId="0" applyFont="1" applyBorder="1"/>
    <xf numFmtId="0" fontId="5" fillId="0" borderId="85" xfId="0" applyFont="1" applyBorder="1"/>
    <xf numFmtId="0" fontId="5" fillId="0" borderId="13" xfId="0" applyFont="1" applyBorder="1"/>
    <xf numFmtId="0" fontId="5" fillId="0" borderId="82" xfId="0" applyFont="1" applyBorder="1"/>
    <xf numFmtId="0" fontId="6" fillId="32" borderId="12" xfId="0" applyFont="1" applyFill="1" applyBorder="1" applyAlignment="1">
      <alignment horizontal="center" vertical="center" wrapText="1"/>
    </xf>
    <xf numFmtId="0" fontId="6" fillId="0" borderId="52" xfId="0" applyFont="1" applyBorder="1"/>
    <xf numFmtId="164" fontId="3" fillId="0" borderId="49" xfId="0" applyNumberFormat="1" applyFont="1" applyBorder="1" applyAlignment="1">
      <alignment horizontal="center" vertical="center"/>
    </xf>
    <xf numFmtId="164" fontId="3" fillId="0" borderId="48" xfId="0" applyNumberFormat="1" applyFont="1" applyBorder="1" applyAlignment="1">
      <alignment horizontal="center" vertical="center"/>
    </xf>
    <xf numFmtId="0" fontId="6" fillId="0" borderId="9" xfId="0" applyFont="1" applyBorder="1"/>
    <xf numFmtId="164" fontId="3" fillId="0" borderId="39" xfId="0" applyNumberFormat="1" applyFont="1" applyBorder="1" applyAlignment="1">
      <alignment horizontal="center" vertical="center"/>
    </xf>
    <xf numFmtId="164" fontId="3" fillId="0" borderId="8" xfId="0" applyNumberFormat="1" applyFont="1" applyBorder="1" applyAlignment="1">
      <alignment horizontal="center" vertical="center"/>
    </xf>
    <xf numFmtId="0" fontId="6" fillId="0" borderId="18" xfId="0" applyFont="1" applyBorder="1"/>
    <xf numFmtId="164" fontId="3" fillId="0" borderId="41" xfId="0" applyNumberFormat="1" applyFont="1" applyBorder="1" applyAlignment="1">
      <alignment horizontal="center" vertical="center"/>
    </xf>
    <xf numFmtId="164" fontId="3" fillId="0" borderId="17" xfId="0" applyNumberFormat="1" applyFont="1" applyBorder="1" applyAlignment="1">
      <alignment horizontal="center" vertical="center"/>
    </xf>
    <xf numFmtId="0" fontId="6" fillId="32" borderId="29" xfId="0" applyFont="1" applyFill="1" applyBorder="1" applyAlignment="1">
      <alignment horizontal="center" vertical="center" wrapText="1"/>
    </xf>
    <xf numFmtId="0" fontId="6" fillId="32" borderId="11" xfId="0" applyFont="1" applyFill="1" applyBorder="1" applyAlignment="1">
      <alignment horizontal="center" vertical="center" wrapText="1"/>
    </xf>
    <xf numFmtId="0" fontId="3" fillId="0" borderId="12" xfId="0" applyFont="1" applyBorder="1" applyAlignment="1">
      <alignment horizontal="left" vertical="center" wrapText="1"/>
    </xf>
    <xf numFmtId="0" fontId="2" fillId="0" borderId="80" xfId="0" applyFont="1" applyBorder="1" applyAlignment="1">
      <alignment horizontal="left" vertical="center" wrapText="1"/>
    </xf>
    <xf numFmtId="0" fontId="6" fillId="0" borderId="28" xfId="0" applyFont="1" applyBorder="1" applyAlignment="1">
      <alignment horizontal="center"/>
    </xf>
    <xf numFmtId="0" fontId="6" fillId="0" borderId="37" xfId="0" applyFont="1" applyBorder="1" applyAlignment="1">
      <alignment horizontal="center"/>
    </xf>
    <xf numFmtId="0" fontId="5" fillId="0" borderId="86" xfId="0" applyFont="1" applyBorder="1" applyAlignment="1">
      <alignment horizontal="center"/>
    </xf>
    <xf numFmtId="0" fontId="2" fillId="0" borderId="40" xfId="0" applyFont="1" applyFill="1" applyBorder="1" applyAlignment="1">
      <alignment vertical="center" wrapText="1"/>
    </xf>
    <xf numFmtId="0" fontId="2" fillId="32" borderId="87" xfId="0" applyFont="1" applyFill="1" applyBorder="1" applyAlignment="1">
      <alignment wrapText="1"/>
    </xf>
    <xf numFmtId="0" fontId="9" fillId="0" borderId="48" xfId="0" applyNumberFormat="1" applyFont="1" applyBorder="1" applyAlignment="1">
      <alignment horizontal="center"/>
    </xf>
    <xf numFmtId="0" fontId="0" fillId="0" borderId="12" xfId="0" applyNumberFormat="1" applyBorder="1" applyAlignment="1">
      <alignment horizontal="center"/>
    </xf>
    <xf numFmtId="0" fontId="0" fillId="0" borderId="35" xfId="0" applyNumberFormat="1" applyBorder="1" applyAlignment="1">
      <alignment horizontal="center"/>
    </xf>
    <xf numFmtId="0" fontId="9" fillId="0" borderId="8" xfId="0" applyNumberFormat="1" applyFont="1" applyBorder="1" applyAlignment="1">
      <alignment horizontal="center"/>
    </xf>
    <xf numFmtId="0" fontId="0" fillId="0" borderId="17" xfId="0" applyNumberFormat="1" applyBorder="1" applyAlignment="1">
      <alignment horizontal="center"/>
    </xf>
    <xf numFmtId="0" fontId="3" fillId="32" borderId="0" xfId="0" applyFont="1" applyFill="1" applyBorder="1" applyAlignment="1">
      <alignment horizontal="left" vertical="center" wrapText="1" indent="2"/>
    </xf>
    <xf numFmtId="0" fontId="30" fillId="32" borderId="35" xfId="0" applyFont="1" applyFill="1" applyBorder="1" applyAlignment="1">
      <alignment horizontal="center" vertical="center" wrapText="1"/>
    </xf>
    <xf numFmtId="0" fontId="2" fillId="32" borderId="88" xfId="0" applyFont="1" applyFill="1" applyBorder="1"/>
    <xf numFmtId="0" fontId="2" fillId="32" borderId="80" xfId="0" applyFont="1" applyFill="1" applyBorder="1" applyAlignment="1">
      <alignment horizontal="center" vertical="center"/>
    </xf>
    <xf numFmtId="0" fontId="2" fillId="0" borderId="8" xfId="0" applyFont="1" applyBorder="1" applyAlignment="1">
      <alignment horizontal="center" vertical="center"/>
    </xf>
    <xf numFmtId="0" fontId="2" fillId="0" borderId="0" xfId="0" applyFont="1" applyFill="1" applyBorder="1" applyAlignment="1">
      <alignment vertical="center"/>
    </xf>
    <xf numFmtId="165" fontId="2" fillId="32" borderId="80" xfId="0" applyNumberFormat="1" applyFont="1" applyFill="1" applyBorder="1" applyAlignment="1">
      <alignment horizontal="center" vertical="center"/>
    </xf>
    <xf numFmtId="165" fontId="2" fillId="0" borderId="8" xfId="0" applyNumberFormat="1" applyFont="1" applyBorder="1" applyAlignment="1">
      <alignment horizontal="center" vertical="center"/>
    </xf>
    <xf numFmtId="165" fontId="3" fillId="0" borderId="12" xfId="0" applyNumberFormat="1" applyFont="1" applyBorder="1" applyAlignment="1">
      <alignment horizontal="center" vertical="center"/>
    </xf>
    <xf numFmtId="165" fontId="3" fillId="0" borderId="35" xfId="0" applyNumberFormat="1" applyFont="1" applyBorder="1" applyAlignment="1">
      <alignment horizontal="center" vertical="center"/>
    </xf>
    <xf numFmtId="168" fontId="0" fillId="0" borderId="11" xfId="0" applyNumberFormat="1" applyFont="1" applyFill="1" applyBorder="1" applyAlignment="1">
      <alignment horizontal="center" vertical="center"/>
    </xf>
    <xf numFmtId="168" fontId="0" fillId="0" borderId="12" xfId="0" applyNumberFormat="1" applyFont="1" applyFill="1" applyBorder="1" applyAlignment="1">
      <alignment horizontal="center" vertical="center"/>
    </xf>
    <xf numFmtId="168" fontId="0" fillId="0" borderId="28" xfId="0" applyNumberFormat="1" applyFont="1" applyFill="1" applyBorder="1" applyAlignment="1">
      <alignment horizontal="center" vertical="center"/>
    </xf>
    <xf numFmtId="168" fontId="0" fillId="0" borderId="13" xfId="0" applyNumberFormat="1" applyFont="1" applyFill="1" applyBorder="1" applyAlignment="1">
      <alignment horizontal="center" vertical="center"/>
    </xf>
    <xf numFmtId="0" fontId="47" fillId="0" borderId="0" xfId="0" applyFont="1" applyAlignment="1">
      <alignment vertical="center"/>
    </xf>
    <xf numFmtId="0" fontId="9" fillId="0" borderId="0" xfId="0" applyFont="1" applyAlignment="1">
      <alignment vertical="center"/>
    </xf>
    <xf numFmtId="0" fontId="0" fillId="43" borderId="12" xfId="0" applyFill="1" applyBorder="1" applyAlignment="1">
      <alignment vertical="center" wrapText="1"/>
    </xf>
    <xf numFmtId="0" fontId="0" fillId="44" borderId="12" xfId="0" applyFill="1" applyBorder="1" applyAlignment="1">
      <alignment vertical="center" wrapText="1"/>
    </xf>
    <xf numFmtId="0" fontId="0" fillId="0" borderId="0" xfId="0" applyBorder="1" applyAlignment="1">
      <alignment vertical="center"/>
    </xf>
    <xf numFmtId="168" fontId="0" fillId="0" borderId="51" xfId="0" applyNumberFormat="1" applyFill="1" applyBorder="1" applyAlignment="1">
      <alignment horizontal="center" vertical="center"/>
    </xf>
    <xf numFmtId="168" fontId="0" fillId="0" borderId="48" xfId="0" applyNumberFormat="1" applyFill="1" applyBorder="1" applyAlignment="1">
      <alignment horizontal="center" vertical="center"/>
    </xf>
    <xf numFmtId="168" fontId="0" fillId="0" borderId="50" xfId="0" applyNumberFormat="1" applyFill="1" applyBorder="1" applyAlignment="1">
      <alignment horizontal="center" vertical="center"/>
    </xf>
    <xf numFmtId="168" fontId="0" fillId="0" borderId="52" xfId="0" applyNumberFormat="1" applyFill="1" applyBorder="1" applyAlignment="1">
      <alignment horizontal="center" vertical="center"/>
    </xf>
    <xf numFmtId="0" fontId="2" fillId="0" borderId="35" xfId="0" applyFont="1" applyFill="1" applyBorder="1" applyAlignment="1">
      <alignment horizontal="right" vertical="center"/>
    </xf>
    <xf numFmtId="0" fontId="3" fillId="0" borderId="0" xfId="0" applyFont="1" applyFill="1" applyAlignment="1">
      <alignment vertical="center"/>
    </xf>
    <xf numFmtId="168" fontId="0" fillId="0" borderId="29" xfId="0" applyNumberFormat="1" applyFill="1" applyBorder="1" applyAlignment="1">
      <alignment horizontal="center" vertical="center"/>
    </xf>
    <xf numFmtId="0" fontId="0" fillId="0" borderId="25" xfId="0" applyFill="1" applyBorder="1" applyAlignment="1">
      <alignment horizontal="left" vertical="center"/>
    </xf>
    <xf numFmtId="0" fontId="9" fillId="32" borderId="6" xfId="0" applyFont="1" applyFill="1" applyBorder="1"/>
    <xf numFmtId="0" fontId="9" fillId="32" borderId="15" xfId="0" applyFont="1" applyFill="1" applyBorder="1"/>
    <xf numFmtId="0" fontId="24" fillId="0" borderId="0" xfId="40" applyFill="1"/>
    <xf numFmtId="169" fontId="24" fillId="0" borderId="0" xfId="40" applyNumberFormat="1" applyFill="1" applyAlignment="1">
      <alignment horizontal="right"/>
    </xf>
    <xf numFmtId="0" fontId="48" fillId="0" borderId="0" xfId="40" applyFont="1" applyFill="1"/>
    <xf numFmtId="0" fontId="3" fillId="0" borderId="0" xfId="48" applyFont="1" applyAlignment="1">
      <alignment horizontal="center" vertical="center" wrapText="1"/>
    </xf>
    <xf numFmtId="0" fontId="3" fillId="0" borderId="0" xfId="48" applyFont="1" applyBorder="1" applyAlignment="1">
      <alignment horizontal="center" vertical="center" wrapText="1"/>
    </xf>
    <xf numFmtId="0" fontId="32" fillId="32" borderId="0" xfId="48" applyFill="1" applyAlignment="1">
      <alignment wrapText="1"/>
    </xf>
    <xf numFmtId="0" fontId="3" fillId="45" borderId="12" xfId="48" applyFont="1" applyFill="1" applyBorder="1" applyAlignment="1">
      <alignment horizontal="center" vertical="center" wrapText="1"/>
    </xf>
    <xf numFmtId="0" fontId="32" fillId="32" borderId="0" xfId="48" applyFill="1" applyBorder="1" applyAlignment="1">
      <alignment wrapText="1"/>
    </xf>
    <xf numFmtId="0" fontId="3" fillId="32" borderId="0" xfId="48" applyFont="1" applyFill="1" applyBorder="1" applyAlignment="1">
      <alignment horizontal="center" vertical="center" wrapText="1"/>
    </xf>
    <xf numFmtId="0" fontId="3" fillId="32" borderId="0" xfId="48" applyFont="1" applyFill="1" applyAlignment="1">
      <alignment horizontal="center" vertical="center" wrapText="1"/>
    </xf>
    <xf numFmtId="0" fontId="32" fillId="0" borderId="0" xfId="48" applyAlignment="1">
      <alignment wrapText="1"/>
    </xf>
    <xf numFmtId="0" fontId="49" fillId="32" borderId="0" xfId="48" applyFont="1" applyFill="1"/>
    <xf numFmtId="169" fontId="50" fillId="45" borderId="12" xfId="48" applyNumberFormat="1" applyFont="1" applyFill="1" applyBorder="1" applyAlignment="1">
      <alignment horizontal="center" vertical="center" wrapText="1"/>
    </xf>
    <xf numFmtId="0" fontId="49" fillId="32" borderId="0" xfId="48" applyFont="1" applyFill="1" applyBorder="1"/>
    <xf numFmtId="0" fontId="50" fillId="32" borderId="0" xfId="48" applyFont="1" applyFill="1" applyBorder="1" applyAlignment="1">
      <alignment horizontal="center" vertical="center"/>
    </xf>
    <xf numFmtId="0" fontId="50" fillId="32" borderId="0" xfId="48" applyFont="1" applyFill="1" applyAlignment="1">
      <alignment horizontal="center" vertical="center"/>
    </xf>
    <xf numFmtId="0" fontId="49" fillId="0" borderId="0" xfId="48" applyFont="1"/>
    <xf numFmtId="0" fontId="3" fillId="0" borderId="0" xfId="48" applyFont="1" applyFill="1" applyAlignment="1">
      <alignment horizontal="left" vertical="center"/>
    </xf>
    <xf numFmtId="0" fontId="3" fillId="0" borderId="0" xfId="48" applyFont="1" applyFill="1" applyAlignment="1">
      <alignment horizontal="center" vertical="center"/>
    </xf>
    <xf numFmtId="0" fontId="32" fillId="0" borderId="0" xfId="48" applyFill="1" applyAlignment="1">
      <alignment wrapText="1"/>
    </xf>
    <xf numFmtId="0" fontId="3" fillId="0" borderId="12" xfId="48" applyFont="1" applyFill="1" applyBorder="1" applyAlignment="1">
      <alignment horizontal="center" vertical="center" wrapText="1"/>
    </xf>
    <xf numFmtId="0" fontId="32" fillId="0" borderId="0" xfId="48" applyFill="1" applyBorder="1" applyAlignment="1">
      <alignment wrapText="1"/>
    </xf>
    <xf numFmtId="0" fontId="32" fillId="0" borderId="89" xfId="48" applyFill="1" applyBorder="1" applyAlignment="1">
      <alignment wrapText="1"/>
    </xf>
    <xf numFmtId="0" fontId="3" fillId="0" borderId="0" xfId="48" applyFont="1" applyFill="1" applyBorder="1" applyAlignment="1">
      <alignment horizontal="center" vertical="center" wrapText="1"/>
    </xf>
    <xf numFmtId="0" fontId="3" fillId="0" borderId="0" xfId="48" applyFont="1" applyFill="1" applyAlignment="1">
      <alignment horizontal="center" vertical="center" wrapText="1"/>
    </xf>
    <xf numFmtId="0" fontId="49" fillId="0" borderId="0" xfId="48" applyFont="1" applyFill="1"/>
    <xf numFmtId="169" fontId="50" fillId="0" borderId="12" xfId="48" applyNumberFormat="1" applyFont="1" applyBorder="1" applyAlignment="1">
      <alignment horizontal="center" vertical="center" wrapText="1"/>
    </xf>
    <xf numFmtId="0" fontId="49" fillId="0" borderId="0" xfId="48" applyFont="1" applyFill="1" applyBorder="1"/>
    <xf numFmtId="0" fontId="49" fillId="0" borderId="89" xfId="48" applyFont="1" applyFill="1" applyBorder="1"/>
    <xf numFmtId="0" fontId="50" fillId="0" borderId="0" xfId="48" applyFont="1" applyFill="1" applyBorder="1" applyAlignment="1">
      <alignment horizontal="center" vertical="center"/>
    </xf>
    <xf numFmtId="0" fontId="50" fillId="0" borderId="0" xfId="48" applyFont="1" applyFill="1" applyAlignment="1">
      <alignment horizontal="center" vertical="center"/>
    </xf>
    <xf numFmtId="0" fontId="32" fillId="0" borderId="89" xfId="48" applyFill="1" applyBorder="1"/>
    <xf numFmtId="0" fontId="32" fillId="32" borderId="89" xfId="48" applyFill="1" applyBorder="1" applyAlignment="1">
      <alignment wrapText="1"/>
    </xf>
    <xf numFmtId="0" fontId="49" fillId="32" borderId="89" xfId="48" applyFont="1" applyFill="1" applyBorder="1"/>
    <xf numFmtId="0" fontId="34" fillId="0" borderId="12" xfId="48" applyFont="1" applyFill="1" applyBorder="1" applyAlignment="1">
      <alignment horizontal="center" vertical="center" wrapText="1"/>
    </xf>
    <xf numFmtId="0" fontId="3" fillId="0" borderId="12" xfId="48" applyFont="1" applyFill="1" applyBorder="1" applyAlignment="1">
      <alignment horizontal="center" vertical="center"/>
    </xf>
    <xf numFmtId="0" fontId="51" fillId="0" borderId="0" xfId="48" applyFont="1" applyFill="1" applyAlignment="1">
      <alignment horizontal="center" vertical="center"/>
    </xf>
    <xf numFmtId="0" fontId="52" fillId="0" borderId="0" xfId="48" applyFont="1" applyFill="1"/>
    <xf numFmtId="0" fontId="46" fillId="0" borderId="0" xfId="48" applyFont="1" applyFill="1" applyAlignment="1">
      <alignment horizontal="center" vertical="center"/>
    </xf>
    <xf numFmtId="0" fontId="53" fillId="0" borderId="0" xfId="48" applyFont="1" applyFill="1"/>
    <xf numFmtId="0" fontId="46" fillId="0" borderId="0" xfId="48" applyFont="1" applyFill="1" applyAlignment="1">
      <alignment horizontal="center" vertical="center" wrapText="1"/>
    </xf>
    <xf numFmtId="0" fontId="53" fillId="0" borderId="0" xfId="48" applyFont="1" applyFill="1" applyAlignment="1">
      <alignment wrapText="1"/>
    </xf>
    <xf numFmtId="169" fontId="46" fillId="0" borderId="0" xfId="48" applyNumberFormat="1" applyFont="1" applyFill="1" applyAlignment="1">
      <alignment horizontal="center" vertical="center" wrapText="1"/>
    </xf>
    <xf numFmtId="169" fontId="51" fillId="0" borderId="0" xfId="48" applyNumberFormat="1" applyFont="1" applyFill="1" applyAlignment="1">
      <alignment horizontal="center" vertical="center"/>
    </xf>
    <xf numFmtId="0" fontId="50" fillId="0" borderId="0" xfId="48" applyFont="1" applyAlignment="1">
      <alignment horizontal="center" vertical="center"/>
    </xf>
    <xf numFmtId="0" fontId="32" fillId="0" borderId="0" xfId="48" applyFont="1" applyFill="1" applyBorder="1"/>
    <xf numFmtId="0" fontId="32" fillId="0" borderId="0" xfId="48" applyFont="1" applyFill="1"/>
    <xf numFmtId="169" fontId="50" fillId="0" borderId="12" xfId="48" applyNumberFormat="1" applyFont="1" applyFill="1" applyBorder="1" applyAlignment="1">
      <alignment horizontal="center" vertical="center"/>
    </xf>
    <xf numFmtId="0" fontId="9" fillId="0" borderId="0" xfId="48" applyFont="1" applyFill="1"/>
    <xf numFmtId="0" fontId="29" fillId="0" borderId="0" xfId="0" applyFont="1" applyAlignment="1">
      <alignment vertical="center"/>
    </xf>
    <xf numFmtId="0" fontId="0" fillId="0" borderId="0" xfId="0" applyFill="1" applyAlignment="1">
      <alignment horizontal="center"/>
    </xf>
    <xf numFmtId="0" fontId="9" fillId="0" borderId="0" xfId="0" applyFont="1" applyAlignment="1">
      <alignment horizontal="center"/>
    </xf>
    <xf numFmtId="0" fontId="9" fillId="0" borderId="0" xfId="0" applyFont="1" applyFill="1" applyAlignment="1">
      <alignment horizontal="center"/>
    </xf>
    <xf numFmtId="0" fontId="7" fillId="0" borderId="12" xfId="2" applyFont="1" applyFill="1" applyBorder="1" applyAlignment="1">
      <alignment vertical="center" wrapText="1"/>
    </xf>
    <xf numFmtId="0" fontId="3" fillId="0" borderId="12" xfId="0" applyFont="1" applyFill="1" applyBorder="1"/>
    <xf numFmtId="0" fontId="3" fillId="0" borderId="12" xfId="0" applyFont="1" applyBorder="1" applyAlignment="1">
      <alignment horizontal="center" vertical="center"/>
    </xf>
    <xf numFmtId="0" fontId="3" fillId="0" borderId="17" xfId="0" applyFont="1" applyBorder="1" applyAlignment="1">
      <alignment horizontal="center" vertical="center"/>
    </xf>
    <xf numFmtId="0" fontId="3" fillId="0" borderId="12" xfId="0" applyFont="1" applyFill="1" applyBorder="1" applyAlignment="1">
      <alignment wrapText="1"/>
    </xf>
    <xf numFmtId="9" fontId="3" fillId="0" borderId="12" xfId="0" applyNumberFormat="1" applyFont="1" applyBorder="1" applyAlignment="1">
      <alignment horizontal="center" vertical="center"/>
    </xf>
    <xf numFmtId="0" fontId="2" fillId="39" borderId="12" xfId="0" applyFont="1" applyFill="1" applyBorder="1" applyAlignment="1">
      <alignment horizontal="center" vertical="center" wrapText="1"/>
    </xf>
    <xf numFmtId="9" fontId="2" fillId="39" borderId="12" xfId="0" applyNumberFormat="1" applyFont="1" applyFill="1" applyBorder="1" applyAlignment="1">
      <alignment horizontal="center" vertical="center" wrapText="1"/>
    </xf>
    <xf numFmtId="165" fontId="2" fillId="39" borderId="12" xfId="3" applyNumberFormat="1" applyFont="1" applyFill="1" applyBorder="1" applyAlignment="1">
      <alignment horizontal="center" vertical="center" wrapText="1"/>
    </xf>
    <xf numFmtId="1" fontId="2" fillId="39" borderId="12" xfId="3" applyNumberFormat="1" applyFont="1" applyFill="1" applyBorder="1" applyAlignment="1">
      <alignment horizontal="center" vertical="center" wrapText="1"/>
    </xf>
    <xf numFmtId="9" fontId="2" fillId="39" borderId="12" xfId="1" applyFont="1" applyFill="1" applyBorder="1" applyAlignment="1">
      <alignment horizontal="center" vertical="center" wrapText="1"/>
    </xf>
    <xf numFmtId="0" fontId="3" fillId="39" borderId="12" xfId="0" applyFont="1" applyFill="1" applyBorder="1" applyAlignment="1">
      <alignment horizontal="center" vertical="center"/>
    </xf>
    <xf numFmtId="0" fontId="3" fillId="0" borderId="8" xfId="0" applyFont="1" applyBorder="1" applyAlignment="1">
      <alignment horizontal="center" vertical="center"/>
    </xf>
    <xf numFmtId="9" fontId="3" fillId="0" borderId="8" xfId="0" applyNumberFormat="1" applyFont="1" applyBorder="1" applyAlignment="1">
      <alignment horizontal="center" vertical="center"/>
    </xf>
    <xf numFmtId="165" fontId="3" fillId="0" borderId="8" xfId="0" applyNumberFormat="1" applyFont="1" applyBorder="1" applyAlignment="1">
      <alignment horizontal="center" vertical="center"/>
    </xf>
    <xf numFmtId="9" fontId="3" fillId="0" borderId="17" xfId="0" applyNumberFormat="1" applyFont="1" applyBorder="1" applyAlignment="1">
      <alignment horizontal="center" vertical="center"/>
    </xf>
    <xf numFmtId="165" fontId="3" fillId="0" borderId="17" xfId="0" applyNumberFormat="1" applyFont="1" applyBorder="1" applyAlignment="1">
      <alignment horizontal="center" vertical="center"/>
    </xf>
    <xf numFmtId="0" fontId="3" fillId="0" borderId="3" xfId="0" applyFont="1" applyBorder="1" applyAlignment="1">
      <alignment horizontal="center" vertical="center"/>
    </xf>
    <xf numFmtId="9" fontId="3" fillId="0" borderId="3" xfId="0" applyNumberFormat="1" applyFont="1" applyBorder="1" applyAlignment="1">
      <alignment horizontal="center" vertical="center"/>
    </xf>
    <xf numFmtId="165" fontId="3" fillId="0" borderId="3" xfId="0" applyNumberFormat="1" applyFont="1" applyBorder="1" applyAlignment="1">
      <alignment horizontal="center" vertical="center"/>
    </xf>
    <xf numFmtId="164" fontId="3" fillId="0" borderId="3" xfId="0" applyNumberFormat="1" applyFont="1" applyBorder="1" applyAlignment="1">
      <alignment horizontal="center" vertical="center"/>
    </xf>
    <xf numFmtId="0" fontId="3" fillId="0" borderId="67" xfId="0" applyFont="1" applyFill="1" applyBorder="1" applyAlignment="1">
      <alignment vertical="center"/>
    </xf>
    <xf numFmtId="0" fontId="2" fillId="39" borderId="12" xfId="0" applyFont="1" applyFill="1" applyBorder="1" applyAlignment="1">
      <alignment horizontal="center" vertical="center"/>
    </xf>
    <xf numFmtId="164" fontId="3" fillId="0" borderId="12" xfId="0" applyNumberFormat="1" applyFont="1" applyFill="1" applyBorder="1" applyAlignment="1">
      <alignment horizontal="center" vertical="center"/>
    </xf>
    <xf numFmtId="0" fontId="3" fillId="0" borderId="33" xfId="0" applyFont="1" applyBorder="1" applyAlignment="1">
      <alignment horizontal="center" vertical="center"/>
    </xf>
    <xf numFmtId="0" fontId="3" fillId="0" borderId="78" xfId="0" applyNumberFormat="1" applyFont="1" applyBorder="1" applyAlignment="1">
      <alignment horizontal="center" vertical="center"/>
    </xf>
    <xf numFmtId="0" fontId="3" fillId="0" borderId="79" xfId="0" applyNumberFormat="1" applyFont="1" applyBorder="1" applyAlignment="1">
      <alignment horizontal="center" vertical="center"/>
    </xf>
    <xf numFmtId="0" fontId="3" fillId="0" borderId="26" xfId="0" applyFont="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0" xfId="0" applyNumberFormat="1" applyFont="1" applyFill="1" applyBorder="1" applyAlignment="1">
      <alignment horizontal="center" vertical="center"/>
    </xf>
    <xf numFmtId="0" fontId="44" fillId="0" borderId="0" xfId="0" applyFont="1"/>
    <xf numFmtId="0" fontId="2" fillId="32" borderId="12" xfId="0" applyFont="1" applyFill="1" applyBorder="1" applyAlignment="1">
      <alignment vertical="center"/>
    </xf>
    <xf numFmtId="0" fontId="3" fillId="0" borderId="12" xfId="0" applyFont="1" applyBorder="1" applyAlignment="1">
      <alignment horizontal="center" vertical="center" wrapText="1"/>
    </xf>
    <xf numFmtId="0" fontId="2" fillId="36" borderId="12" xfId="0" applyFont="1" applyFill="1" applyBorder="1" applyAlignment="1">
      <alignment horizontal="center" vertical="center" wrapText="1"/>
    </xf>
    <xf numFmtId="0" fontId="3" fillId="36" borderId="12" xfId="0" applyFont="1" applyFill="1" applyBorder="1" applyAlignment="1">
      <alignment horizontal="center" vertical="center" wrapText="1"/>
    </xf>
    <xf numFmtId="0" fontId="29" fillId="0" borderId="12" xfId="0" applyFont="1" applyBorder="1"/>
    <xf numFmtId="169" fontId="3" fillId="0" borderId="12" xfId="0" applyNumberFormat="1" applyFont="1" applyBorder="1"/>
    <xf numFmtId="169" fontId="34" fillId="0" borderId="12" xfId="0" applyNumberFormat="1" applyFont="1" applyBorder="1"/>
    <xf numFmtId="0" fontId="29" fillId="0" borderId="48" xfId="0" applyFont="1" applyBorder="1"/>
    <xf numFmtId="169" fontId="3" fillId="0" borderId="48" xfId="0" applyNumberFormat="1" applyFont="1" applyBorder="1"/>
    <xf numFmtId="169" fontId="34" fillId="0" borderId="48" xfId="0" applyNumberFormat="1" applyFont="1" applyBorder="1"/>
    <xf numFmtId="0" fontId="29" fillId="0" borderId="81" xfId="0" applyFont="1" applyBorder="1"/>
    <xf numFmtId="169" fontId="3" fillId="0" borderId="81" xfId="0" applyNumberFormat="1" applyFont="1" applyBorder="1"/>
    <xf numFmtId="169" fontId="34" fillId="0" borderId="81" xfId="0" applyNumberFormat="1" applyFont="1" applyBorder="1"/>
    <xf numFmtId="0" fontId="29" fillId="0" borderId="80" xfId="0" applyFont="1" applyBorder="1"/>
    <xf numFmtId="169" fontId="3" fillId="0" borderId="80" xfId="0" applyNumberFormat="1" applyFont="1" applyBorder="1"/>
    <xf numFmtId="169" fontId="34" fillId="0" borderId="80" xfId="0" applyNumberFormat="1" applyFont="1" applyBorder="1"/>
    <xf numFmtId="0" fontId="29" fillId="0" borderId="17" xfId="0" applyFont="1" applyBorder="1"/>
    <xf numFmtId="169" fontId="3" fillId="0" borderId="17" xfId="0" applyNumberFormat="1" applyFont="1" applyBorder="1"/>
    <xf numFmtId="169" fontId="34" fillId="0" borderId="17" xfId="0" applyNumberFormat="1" applyFont="1" applyBorder="1"/>
    <xf numFmtId="0" fontId="29" fillId="0" borderId="35" xfId="0" applyFont="1" applyBorder="1"/>
    <xf numFmtId="169" fontId="3" fillId="0" borderId="35" xfId="0" applyNumberFormat="1" applyFont="1" applyBorder="1"/>
    <xf numFmtId="169" fontId="34" fillId="0" borderId="35" xfId="0" applyNumberFormat="1" applyFont="1" applyBorder="1"/>
    <xf numFmtId="0" fontId="29" fillId="0" borderId="8" xfId="0" applyFont="1" applyBorder="1"/>
    <xf numFmtId="169" fontId="3" fillId="0" borderId="8" xfId="0" applyNumberFormat="1" applyFont="1" applyBorder="1"/>
    <xf numFmtId="169" fontId="34" fillId="0" borderId="8" xfId="0" applyNumberFormat="1" applyFont="1" applyBorder="1"/>
    <xf numFmtId="0" fontId="35" fillId="9" borderId="12" xfId="0" applyFont="1" applyFill="1" applyBorder="1" applyAlignment="1">
      <alignment horizontal="center" vertical="center"/>
    </xf>
    <xf numFmtId="0" fontId="35" fillId="9" borderId="12" xfId="0" applyFont="1" applyFill="1" applyBorder="1" applyAlignment="1">
      <alignment vertical="center"/>
    </xf>
    <xf numFmtId="0" fontId="35" fillId="37" borderId="12" xfId="0" applyFont="1" applyFill="1" applyBorder="1" applyAlignment="1">
      <alignment horizontal="center" vertical="center"/>
    </xf>
    <xf numFmtId="0" fontId="0" fillId="0" borderId="12" xfId="0" applyBorder="1" applyAlignment="1">
      <alignment vertical="center"/>
    </xf>
    <xf numFmtId="0" fontId="35" fillId="37" borderId="12" xfId="0" applyFont="1" applyFill="1" applyBorder="1" applyAlignment="1">
      <alignment vertical="center"/>
    </xf>
    <xf numFmtId="0" fontId="3" fillId="0" borderId="35" xfId="0" applyFont="1" applyBorder="1" applyAlignment="1">
      <alignment horizontal="left" vertical="center" wrapText="1"/>
    </xf>
    <xf numFmtId="0" fontId="3" fillId="0" borderId="12" xfId="0" applyFont="1" applyBorder="1" applyAlignment="1">
      <alignment horizontal="center" vertical="center"/>
    </xf>
    <xf numFmtId="0" fontId="3" fillId="0" borderId="35" xfId="0" applyFont="1" applyBorder="1" applyAlignment="1">
      <alignment horizontal="center" vertical="center"/>
    </xf>
    <xf numFmtId="0" fontId="51" fillId="0" borderId="0" xfId="48" applyFont="1" applyAlignment="1">
      <alignment horizontal="center" vertical="center"/>
    </xf>
    <xf numFmtId="0" fontId="46" fillId="0" borderId="0" xfId="48" applyFont="1" applyAlignment="1">
      <alignment horizontal="center" vertical="center"/>
    </xf>
    <xf numFmtId="0" fontId="3" fillId="0" borderId="0" xfId="0" applyFont="1" applyBorder="1" applyAlignment="1">
      <alignment horizontal="left" vertical="center" wrapText="1"/>
    </xf>
    <xf numFmtId="0" fontId="36" fillId="0" borderId="0" xfId="0" applyFont="1" applyBorder="1" applyAlignment="1">
      <alignment horizontal="center" vertical="center"/>
    </xf>
    <xf numFmtId="0" fontId="3" fillId="0" borderId="0" xfId="0" applyFont="1" applyBorder="1"/>
    <xf numFmtId="0" fontId="6" fillId="0" borderId="0" xfId="0" applyFont="1" applyBorder="1"/>
    <xf numFmtId="0" fontId="3" fillId="0" borderId="0" xfId="0" applyFont="1" applyBorder="1" applyAlignment="1">
      <alignment horizontal="right"/>
    </xf>
    <xf numFmtId="0" fontId="7" fillId="0" borderId="0" xfId="2" applyFont="1" applyFill="1" applyAlignment="1">
      <alignment vertical="center" wrapText="1"/>
    </xf>
    <xf numFmtId="0" fontId="3" fillId="0" borderId="35" xfId="0" applyFont="1" applyFill="1" applyBorder="1" applyAlignment="1">
      <alignment vertical="center"/>
    </xf>
    <xf numFmtId="0" fontId="3" fillId="0" borderId="87" xfId="0" applyFont="1" applyBorder="1" applyAlignment="1">
      <alignment horizontal="left" indent="1"/>
    </xf>
    <xf numFmtId="0" fontId="0" fillId="0" borderId="35" xfId="0" applyBorder="1" applyAlignment="1">
      <alignment horizontal="center"/>
    </xf>
    <xf numFmtId="164" fontId="0" fillId="0" borderId="35" xfId="0" applyNumberFormat="1" applyBorder="1" applyAlignment="1">
      <alignment horizontal="center"/>
    </xf>
    <xf numFmtId="0" fontId="9" fillId="0" borderId="90" xfId="0" applyFont="1" applyFill="1" applyBorder="1"/>
    <xf numFmtId="0" fontId="9" fillId="0" borderId="90" xfId="0" applyFont="1" applyBorder="1" applyAlignment="1">
      <alignment horizontal="center"/>
    </xf>
    <xf numFmtId="164" fontId="9" fillId="0" borderId="90" xfId="0" applyNumberFormat="1" applyFont="1" applyBorder="1" applyAlignment="1">
      <alignment horizontal="center"/>
    </xf>
    <xf numFmtId="0" fontId="3" fillId="6" borderId="28" xfId="48" applyFont="1" applyFill="1" applyBorder="1" applyAlignment="1">
      <alignment horizontal="left" vertical="center"/>
    </xf>
    <xf numFmtId="0" fontId="3" fillId="6" borderId="29" xfId="48" applyFont="1" applyFill="1" applyBorder="1" applyAlignment="1">
      <alignment horizontal="left" vertical="center"/>
    </xf>
    <xf numFmtId="0" fontId="31" fillId="0" borderId="0" xfId="48" applyFont="1" applyFill="1" applyBorder="1" applyAlignment="1">
      <alignment horizontal="left" vertical="center" wrapText="1"/>
    </xf>
    <xf numFmtId="0" fontId="29" fillId="0" borderId="12" xfId="48" applyFont="1" applyBorder="1" applyAlignment="1">
      <alignment horizontal="center" vertical="center"/>
    </xf>
    <xf numFmtId="164" fontId="30" fillId="0" borderId="12" xfId="49" applyNumberFormat="1" applyFont="1" applyBorder="1" applyAlignment="1">
      <alignment horizontal="center" vertical="center"/>
    </xf>
    <xf numFmtId="0" fontId="0" fillId="0" borderId="0" xfId="0" applyBorder="1"/>
    <xf numFmtId="9" fontId="0" fillId="0" borderId="0" xfId="0" applyNumberFormat="1" applyBorder="1"/>
    <xf numFmtId="169" fontId="24" fillId="0" borderId="0" xfId="40" applyNumberFormat="1" applyFill="1"/>
    <xf numFmtId="1" fontId="9" fillId="0" borderId="12" xfId="0" applyNumberFormat="1" applyFont="1" applyBorder="1" applyAlignment="1">
      <alignment horizontal="center" vertical="center"/>
    </xf>
    <xf numFmtId="164" fontId="2" fillId="0" borderId="12" xfId="48" applyNumberFormat="1" applyFont="1" applyBorder="1" applyAlignment="1">
      <alignment horizontal="center" vertical="center"/>
    </xf>
    <xf numFmtId="1" fontId="3" fillId="0" borderId="12" xfId="40" applyNumberFormat="1" applyFont="1" applyBorder="1" applyAlignment="1">
      <alignment horizontal="center" vertical="center"/>
    </xf>
    <xf numFmtId="164" fontId="3" fillId="0" borderId="12" xfId="48" applyNumberFormat="1" applyFont="1" applyBorder="1" applyAlignment="1">
      <alignment horizontal="center" vertical="center"/>
    </xf>
    <xf numFmtId="0" fontId="53" fillId="0" borderId="0" xfId="48" applyFont="1"/>
    <xf numFmtId="0" fontId="53" fillId="32" borderId="0" xfId="48" applyFont="1" applyFill="1"/>
    <xf numFmtId="0" fontId="0" fillId="0" borderId="0" xfId="0" applyNumberFormat="1"/>
    <xf numFmtId="1" fontId="3" fillId="0" borderId="0" xfId="48" applyNumberFormat="1" applyFont="1" applyAlignment="1">
      <alignment horizontal="center" vertical="center"/>
    </xf>
    <xf numFmtId="1" fontId="29" fillId="0" borderId="0" xfId="48" applyNumberFormat="1" applyFont="1" applyAlignment="1">
      <alignment horizontal="center" vertical="center"/>
    </xf>
    <xf numFmtId="0" fontId="39" fillId="0" borderId="28" xfId="48" applyFont="1" applyFill="1" applyBorder="1" applyAlignment="1">
      <alignment horizontal="center" vertical="center" wrapText="1"/>
    </xf>
    <xf numFmtId="0" fontId="40" fillId="0" borderId="37" xfId="48" applyFont="1" applyBorder="1" applyAlignment="1">
      <alignment horizontal="center" vertical="center"/>
    </xf>
    <xf numFmtId="0" fontId="3" fillId="0" borderId="0" xfId="48" applyFont="1" applyFill="1" applyBorder="1" applyAlignment="1">
      <alignment horizontal="center" vertical="center" textRotation="90"/>
    </xf>
    <xf numFmtId="0" fontId="3" fillId="0" borderId="0" xfId="48" applyFont="1" applyFill="1" applyBorder="1" applyAlignment="1">
      <alignment horizontal="left" vertical="center"/>
    </xf>
    <xf numFmtId="0" fontId="40" fillId="0" borderId="0" xfId="48" applyFont="1" applyFill="1" applyBorder="1" applyAlignment="1">
      <alignment horizontal="center" vertical="center"/>
    </xf>
    <xf numFmtId="0" fontId="39" fillId="0" borderId="0" xfId="48" applyFont="1" applyFill="1" applyBorder="1" applyAlignment="1">
      <alignment horizontal="center" vertical="center"/>
    </xf>
    <xf numFmtId="0" fontId="41" fillId="0" borderId="35" xfId="48" applyFont="1" applyBorder="1" applyAlignment="1">
      <alignment horizontal="center" vertical="center"/>
    </xf>
    <xf numFmtId="0" fontId="39" fillId="0" borderId="37" xfId="48" applyFont="1" applyBorder="1" applyAlignment="1">
      <alignment horizontal="center" vertical="center"/>
    </xf>
    <xf numFmtId="0" fontId="42" fillId="0" borderId="28" xfId="48" applyFont="1" applyFill="1" applyBorder="1" applyAlignment="1">
      <alignment horizontal="center" vertical="center"/>
    </xf>
    <xf numFmtId="0" fontId="39" fillId="0" borderId="69" xfId="48" applyFont="1" applyFill="1" applyBorder="1" applyAlignment="1">
      <alignment horizontal="left" vertical="center"/>
    </xf>
    <xf numFmtId="0" fontId="39" fillId="0" borderId="0" xfId="48" applyFont="1" applyBorder="1" applyAlignment="1">
      <alignment horizontal="center" vertical="center"/>
    </xf>
    <xf numFmtId="0" fontId="40" fillId="0" borderId="0" xfId="48" applyNumberFormat="1" applyFont="1" applyBorder="1" applyAlignment="1">
      <alignment horizontal="center" vertical="center"/>
    </xf>
    <xf numFmtId="0" fontId="39" fillId="0" borderId="28" xfId="48" applyFont="1" applyFill="1" applyBorder="1" applyAlignment="1">
      <alignment horizontal="center" vertical="center"/>
    </xf>
    <xf numFmtId="0" fontId="40" fillId="32" borderId="12" xfId="48" applyNumberFormat="1" applyFont="1" applyFill="1" applyBorder="1" applyAlignment="1">
      <alignment horizontal="center" vertical="center"/>
    </xf>
    <xf numFmtId="0" fontId="41" fillId="0" borderId="69" xfId="48" applyFont="1" applyBorder="1" applyAlignment="1">
      <alignment horizontal="center" vertical="center"/>
    </xf>
    <xf numFmtId="0" fontId="0" fillId="32" borderId="0" xfId="0" applyNumberFormat="1" applyFill="1"/>
    <xf numFmtId="0" fontId="40" fillId="32" borderId="0" xfId="48" applyFont="1" applyFill="1" applyBorder="1" applyAlignment="1">
      <alignment horizontal="center" vertical="center"/>
    </xf>
    <xf numFmtId="0" fontId="41" fillId="32" borderId="0" xfId="48" applyFont="1" applyFill="1" applyBorder="1" applyAlignment="1">
      <alignment horizontal="center" vertical="center"/>
    </xf>
    <xf numFmtId="164" fontId="3" fillId="0" borderId="12" xfId="49" applyNumberFormat="1" applyFont="1" applyBorder="1" applyAlignment="1">
      <alignment horizontal="center" vertical="center"/>
    </xf>
    <xf numFmtId="0" fontId="29" fillId="0" borderId="0" xfId="48" applyFont="1" applyFill="1" applyBorder="1" applyAlignment="1">
      <alignment horizontal="center" textRotation="90" wrapText="1"/>
    </xf>
    <xf numFmtId="0" fontId="32" fillId="0" borderId="0" xfId="48" applyFill="1" applyBorder="1" applyAlignment="1">
      <alignment horizontal="center"/>
    </xf>
    <xf numFmtId="0" fontId="39" fillId="0" borderId="29" xfId="48" applyFont="1" applyFill="1" applyBorder="1" applyAlignment="1">
      <alignment horizontal="left" vertical="center"/>
    </xf>
    <xf numFmtId="0" fontId="32" fillId="0" borderId="29" xfId="48" applyFill="1" applyBorder="1"/>
    <xf numFmtId="164" fontId="2" fillId="0" borderId="0" xfId="48" applyNumberFormat="1" applyFont="1" applyAlignment="1">
      <alignment horizontal="center" vertical="center"/>
    </xf>
    <xf numFmtId="0" fontId="3" fillId="0" borderId="12" xfId="0" applyFont="1" applyBorder="1" applyAlignment="1">
      <alignment horizontal="left" indent="2"/>
    </xf>
    <xf numFmtId="0" fontId="3" fillId="0" borderId="17" xfId="0" applyFont="1" applyBorder="1" applyAlignment="1">
      <alignment horizontal="left" indent="2"/>
    </xf>
    <xf numFmtId="164" fontId="3" fillId="0" borderId="55" xfId="0" applyNumberFormat="1" applyFont="1" applyBorder="1" applyAlignment="1">
      <alignment horizontal="center"/>
    </xf>
    <xf numFmtId="0" fontId="2" fillId="0" borderId="7" xfId="0" applyNumberFormat="1" applyFont="1" applyBorder="1" applyAlignment="1">
      <alignment horizontal="center"/>
    </xf>
    <xf numFmtId="164" fontId="2" fillId="0" borderId="9" xfId="0" applyNumberFormat="1" applyFont="1" applyBorder="1" applyAlignment="1">
      <alignment horizontal="center"/>
    </xf>
    <xf numFmtId="0" fontId="2" fillId="0" borderId="8" xfId="0" applyNumberFormat="1" applyFont="1" applyFill="1" applyBorder="1" applyAlignment="1">
      <alignment horizontal="center"/>
    </xf>
    <xf numFmtId="164" fontId="2" fillId="0" borderId="24" xfId="0" applyNumberFormat="1" applyFont="1" applyBorder="1" applyAlignment="1">
      <alignment horizontal="center"/>
    </xf>
    <xf numFmtId="0" fontId="3" fillId="0" borderId="16" xfId="0" applyNumberFormat="1" applyFont="1" applyBorder="1" applyAlignment="1">
      <alignment horizontal="center"/>
    </xf>
    <xf numFmtId="164" fontId="3" fillId="0" borderId="18" xfId="0" applyNumberFormat="1" applyFont="1" applyBorder="1" applyAlignment="1">
      <alignment horizontal="center"/>
    </xf>
    <xf numFmtId="0" fontId="2" fillId="0" borderId="40" xfId="0" applyFont="1" applyBorder="1" applyAlignment="1">
      <alignment horizontal="left"/>
    </xf>
    <xf numFmtId="0" fontId="56" fillId="0" borderId="12" xfId="48" applyFont="1" applyFill="1" applyBorder="1" applyAlignment="1">
      <alignment horizontal="center" vertical="center" wrapText="1"/>
    </xf>
    <xf numFmtId="0" fontId="2" fillId="0" borderId="12"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53"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76" xfId="0" applyFont="1" applyBorder="1" applyAlignment="1">
      <alignment horizontal="center" vertical="center" wrapText="1"/>
    </xf>
    <xf numFmtId="0" fontId="2" fillId="2" borderId="67"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2" fillId="2" borderId="75"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2" fillId="2" borderId="66" xfId="0" applyFont="1" applyFill="1" applyBorder="1" applyAlignment="1">
      <alignment horizontal="center" vertical="center" wrapText="1"/>
    </xf>
    <xf numFmtId="0" fontId="2" fillId="2" borderId="46"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4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55" xfId="0" applyNumberFormat="1" applyFont="1" applyFill="1" applyBorder="1" applyAlignment="1">
      <alignment horizontal="center" wrapText="1"/>
    </xf>
    <xf numFmtId="0" fontId="2" fillId="2" borderId="21" xfId="0" applyNumberFormat="1" applyFont="1" applyFill="1" applyBorder="1" applyAlignment="1">
      <alignment horizontal="center" wrapText="1"/>
    </xf>
    <xf numFmtId="0" fontId="2" fillId="2" borderId="30" xfId="0" applyNumberFormat="1" applyFont="1" applyFill="1" applyBorder="1" applyAlignment="1">
      <alignment horizontal="center" wrapText="1"/>
    </xf>
    <xf numFmtId="0" fontId="2" fillId="2" borderId="31" xfId="0" applyNumberFormat="1" applyFont="1" applyFill="1" applyBorder="1" applyAlignment="1">
      <alignment horizontal="center" wrapText="1"/>
    </xf>
    <xf numFmtId="0" fontId="2" fillId="2" borderId="32" xfId="0" applyNumberFormat="1" applyFont="1" applyFill="1" applyBorder="1" applyAlignment="1">
      <alignment horizontal="center" wrapText="1"/>
    </xf>
    <xf numFmtId="0" fontId="2" fillId="2" borderId="34" xfId="0" applyNumberFormat="1" applyFont="1" applyFill="1" applyBorder="1" applyAlignment="1">
      <alignment horizontal="center" wrapText="1"/>
    </xf>
    <xf numFmtId="0" fontId="2" fillId="2" borderId="46" xfId="0" applyNumberFormat="1" applyFont="1" applyFill="1" applyBorder="1" applyAlignment="1">
      <alignment horizontal="center" wrapText="1"/>
    </xf>
    <xf numFmtId="0" fontId="2" fillId="2" borderId="35" xfId="0" applyNumberFormat="1" applyFont="1" applyFill="1" applyBorder="1" applyAlignment="1">
      <alignment horizontal="center" wrapText="1"/>
    </xf>
    <xf numFmtId="0" fontId="2" fillId="2" borderId="44" xfId="0" applyNumberFormat="1" applyFont="1" applyFill="1" applyBorder="1" applyAlignment="1">
      <alignment horizontal="center" wrapText="1"/>
    </xf>
    <xf numFmtId="0" fontId="2" fillId="2" borderId="36" xfId="0" applyNumberFormat="1" applyFont="1" applyFill="1" applyBorder="1" applyAlignment="1">
      <alignment horizontal="center" wrapText="1"/>
    </xf>
    <xf numFmtId="0" fontId="2" fillId="2" borderId="47" xfId="0" applyNumberFormat="1" applyFont="1" applyFill="1" applyBorder="1" applyAlignment="1">
      <alignment horizontal="center" wrapText="1"/>
    </xf>
    <xf numFmtId="0" fontId="3" fillId="0" borderId="67" xfId="0" applyFont="1" applyFill="1" applyBorder="1" applyAlignment="1">
      <alignment horizontal="left" vertical="center" wrapText="1"/>
    </xf>
    <xf numFmtId="0" fontId="3" fillId="0" borderId="76" xfId="0" applyFont="1" applyFill="1" applyBorder="1" applyAlignment="1">
      <alignment horizontal="left" vertical="center" wrapText="1"/>
    </xf>
    <xf numFmtId="0" fontId="3" fillId="0" borderId="44" xfId="0" applyFont="1" applyFill="1" applyBorder="1" applyAlignment="1">
      <alignment horizontal="left" vertical="center" wrapText="1"/>
    </xf>
    <xf numFmtId="0" fontId="9" fillId="6" borderId="12" xfId="0" applyFont="1" applyFill="1" applyBorder="1" applyAlignment="1">
      <alignment horizontal="center" vertical="center"/>
    </xf>
    <xf numFmtId="0" fontId="9" fillId="7" borderId="28" xfId="0" applyFont="1" applyFill="1" applyBorder="1" applyAlignment="1">
      <alignment horizontal="center" vertical="center" wrapText="1"/>
    </xf>
    <xf numFmtId="0" fontId="9" fillId="7" borderId="69" xfId="0" applyFont="1" applyFill="1" applyBorder="1" applyAlignment="1">
      <alignment horizontal="center" vertical="center" wrapText="1"/>
    </xf>
    <xf numFmtId="0" fontId="9" fillId="7" borderId="29" xfId="0" applyFont="1" applyFill="1" applyBorder="1" applyAlignment="1">
      <alignment horizontal="center" vertical="center" wrapText="1"/>
    </xf>
    <xf numFmtId="0" fontId="9" fillId="8" borderId="12" xfId="0" applyFont="1" applyFill="1" applyBorder="1" applyAlignment="1">
      <alignment horizontal="center" vertical="center"/>
    </xf>
    <xf numFmtId="0" fontId="3" fillId="0" borderId="35" xfId="0" applyFont="1" applyBorder="1" applyAlignment="1">
      <alignment horizontal="left" vertical="center" wrapText="1"/>
    </xf>
    <xf numFmtId="0" fontId="3" fillId="0" borderId="76" xfId="0" applyFont="1" applyBorder="1" applyAlignment="1">
      <alignment horizontal="left" vertical="center" wrapText="1"/>
    </xf>
    <xf numFmtId="0" fontId="3" fillId="0" borderId="44" xfId="0" applyFont="1" applyBorder="1" applyAlignment="1">
      <alignment horizontal="left" vertical="center" wrapText="1"/>
    </xf>
    <xf numFmtId="0" fontId="9" fillId="6" borderId="28" xfId="0" applyFont="1" applyFill="1" applyBorder="1" applyAlignment="1">
      <alignment horizontal="center" vertical="center" wrapText="1"/>
    </xf>
    <xf numFmtId="0" fontId="9" fillId="6" borderId="69" xfId="0" applyFont="1" applyFill="1" applyBorder="1" applyAlignment="1">
      <alignment horizontal="center" vertical="center" wrapText="1"/>
    </xf>
    <xf numFmtId="0" fontId="9" fillId="6" borderId="29" xfId="0" applyFont="1" applyFill="1" applyBorder="1" applyAlignment="1">
      <alignment horizontal="center" vertical="center" wrapText="1"/>
    </xf>
    <xf numFmtId="0" fontId="9" fillId="7" borderId="12" xfId="0" applyFont="1" applyFill="1" applyBorder="1" applyAlignment="1">
      <alignment horizontal="center" vertical="center"/>
    </xf>
    <xf numFmtId="0" fontId="9" fillId="39" borderId="12" xfId="0" applyFont="1" applyFill="1" applyBorder="1" applyAlignment="1">
      <alignment horizontal="center" vertical="center"/>
    </xf>
    <xf numFmtId="0" fontId="9" fillId="39" borderId="28" xfId="0" applyFont="1" applyFill="1" applyBorder="1" applyAlignment="1">
      <alignment horizontal="center" vertical="center" wrapText="1"/>
    </xf>
    <xf numFmtId="0" fontId="9" fillId="39" borderId="69" xfId="0" applyFont="1" applyFill="1" applyBorder="1" applyAlignment="1">
      <alignment horizontal="center" vertical="center" wrapText="1"/>
    </xf>
    <xf numFmtId="0" fontId="9" fillId="39" borderId="29" xfId="0" applyFont="1" applyFill="1" applyBorder="1" applyAlignment="1">
      <alignment horizontal="center" vertical="center" wrapText="1"/>
    </xf>
    <xf numFmtId="0" fontId="2" fillId="39" borderId="28" xfId="0" applyFont="1" applyFill="1" applyBorder="1" applyAlignment="1">
      <alignment horizontal="center" vertical="center" wrapText="1"/>
    </xf>
    <xf numFmtId="0" fontId="2" fillId="39" borderId="69" xfId="0" applyFont="1" applyFill="1" applyBorder="1" applyAlignment="1">
      <alignment horizontal="center" vertical="center" wrapText="1"/>
    </xf>
    <xf numFmtId="0" fontId="2" fillId="39" borderId="29" xfId="0" applyFont="1" applyFill="1" applyBorder="1" applyAlignment="1">
      <alignment horizontal="center" vertical="center" wrapText="1"/>
    </xf>
    <xf numFmtId="0" fontId="9" fillId="40" borderId="12" xfId="0" applyFont="1" applyFill="1" applyBorder="1" applyAlignment="1">
      <alignment horizontal="center" vertical="center"/>
    </xf>
    <xf numFmtId="0" fontId="9" fillId="40" borderId="28" xfId="0" applyFont="1" applyFill="1" applyBorder="1" applyAlignment="1">
      <alignment horizontal="center" vertical="center" wrapText="1"/>
    </xf>
    <xf numFmtId="0" fontId="9" fillId="40" borderId="69" xfId="0" applyFont="1" applyFill="1" applyBorder="1" applyAlignment="1">
      <alignment horizontal="center" vertical="center" wrapText="1"/>
    </xf>
    <xf numFmtId="0" fontId="9" fillId="40" borderId="29" xfId="0" applyFont="1" applyFill="1" applyBorder="1" applyAlignment="1">
      <alignment horizontal="center" vertical="center" wrapText="1"/>
    </xf>
    <xf numFmtId="0" fontId="2" fillId="5" borderId="36" xfId="48" applyFont="1" applyFill="1" applyBorder="1" applyAlignment="1">
      <alignment horizontal="center" textRotation="90"/>
    </xf>
    <xf numFmtId="0" fontId="2" fillId="5" borderId="79" xfId="48" applyFont="1" applyFill="1" applyBorder="1" applyAlignment="1">
      <alignment horizontal="center" textRotation="90"/>
    </xf>
    <xf numFmtId="0" fontId="2" fillId="0" borderId="34" xfId="48" applyFont="1" applyBorder="1" applyAlignment="1">
      <alignment horizontal="center" textRotation="90"/>
    </xf>
    <xf numFmtId="0" fontId="2" fillId="0" borderId="78" xfId="48" applyFont="1" applyBorder="1" applyAlignment="1">
      <alignment horizontal="center" textRotation="90"/>
    </xf>
    <xf numFmtId="0" fontId="2" fillId="0" borderId="35" xfId="48" applyFont="1" applyBorder="1" applyAlignment="1">
      <alignment horizontal="center" textRotation="90"/>
    </xf>
    <xf numFmtId="0" fontId="2" fillId="0" borderId="76" xfId="48" applyFont="1" applyBorder="1" applyAlignment="1">
      <alignment horizontal="center" textRotation="90"/>
    </xf>
    <xf numFmtId="0" fontId="2" fillId="0" borderId="36" xfId="48" applyFont="1" applyBorder="1" applyAlignment="1">
      <alignment horizontal="center" textRotation="90"/>
    </xf>
    <xf numFmtId="0" fontId="2" fillId="0" borderId="79" xfId="48" applyFont="1" applyBorder="1" applyAlignment="1">
      <alignment horizontal="center" textRotation="90"/>
    </xf>
    <xf numFmtId="0" fontId="2" fillId="5" borderId="34" xfId="48" applyFont="1" applyFill="1" applyBorder="1" applyAlignment="1">
      <alignment horizontal="center" textRotation="90"/>
    </xf>
    <xf numFmtId="0" fontId="2" fillId="5" borderId="78" xfId="48" applyFont="1" applyFill="1" applyBorder="1" applyAlignment="1">
      <alignment horizontal="center" textRotation="90"/>
    </xf>
    <xf numFmtId="0" fontId="2" fillId="5" borderId="35" xfId="48" applyFont="1" applyFill="1" applyBorder="1" applyAlignment="1">
      <alignment horizontal="center" textRotation="90"/>
    </xf>
    <xf numFmtId="0" fontId="2" fillId="5" borderId="76" xfId="48" applyFont="1" applyFill="1" applyBorder="1" applyAlignment="1">
      <alignment horizontal="center" textRotation="90"/>
    </xf>
    <xf numFmtId="0" fontId="2" fillId="0" borderId="10" xfId="48" applyFont="1" applyBorder="1" applyAlignment="1">
      <alignment horizontal="center" wrapText="1"/>
    </xf>
    <xf numFmtId="0" fontId="2" fillId="0" borderId="69" xfId="48" applyFont="1" applyBorder="1" applyAlignment="1">
      <alignment horizontal="center" wrapText="1"/>
    </xf>
    <xf numFmtId="0" fontId="2" fillId="0" borderId="14" xfId="48" applyFont="1" applyBorder="1" applyAlignment="1">
      <alignment horizontal="center" wrapText="1"/>
    </xf>
    <xf numFmtId="0" fontId="2" fillId="5" borderId="11" xfId="48" applyFont="1" applyFill="1" applyBorder="1" applyAlignment="1">
      <alignment horizontal="center" wrapText="1"/>
    </xf>
    <xf numFmtId="0" fontId="2" fillId="5" borderId="12" xfId="48" applyFont="1" applyFill="1" applyBorder="1" applyAlignment="1">
      <alignment horizontal="center" wrapText="1"/>
    </xf>
    <xf numFmtId="0" fontId="2" fillId="5" borderId="13" xfId="48" applyFont="1" applyFill="1" applyBorder="1" applyAlignment="1">
      <alignment horizontal="center" wrapText="1"/>
    </xf>
    <xf numFmtId="0" fontId="2" fillId="0" borderId="11" xfId="48" applyFont="1" applyBorder="1" applyAlignment="1">
      <alignment horizontal="center" wrapText="1"/>
    </xf>
    <xf numFmtId="0" fontId="2" fillId="0" borderId="12" xfId="48" applyFont="1" applyBorder="1" applyAlignment="1">
      <alignment horizontal="center" wrapText="1"/>
    </xf>
    <xf numFmtId="0" fontId="2" fillId="0" borderId="13" xfId="48" applyFont="1" applyBorder="1" applyAlignment="1">
      <alignment horizontal="center" wrapText="1"/>
    </xf>
    <xf numFmtId="0" fontId="2" fillId="2" borderId="28"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11" xfId="48" applyFont="1" applyFill="1" applyBorder="1" applyAlignment="1">
      <alignment horizontal="center" vertical="center" wrapText="1"/>
    </xf>
    <xf numFmtId="0" fontId="2" fillId="2" borderId="34" xfId="48" applyFont="1" applyFill="1" applyBorder="1" applyAlignment="1">
      <alignment horizontal="center" vertical="center" wrapText="1"/>
    </xf>
    <xf numFmtId="0" fontId="2" fillId="2" borderId="19" xfId="0" applyFont="1" applyFill="1" applyBorder="1" applyAlignment="1">
      <alignment horizontal="center" wrapText="1"/>
    </xf>
    <xf numFmtId="0" fontId="2" fillId="2" borderId="21" xfId="0" applyFont="1" applyFill="1" applyBorder="1" applyAlignment="1">
      <alignment horizontal="center" wrapText="1"/>
    </xf>
    <xf numFmtId="0" fontId="0" fillId="32" borderId="35" xfId="0" applyFill="1" applyBorder="1" applyAlignment="1">
      <alignment horizontal="center" vertical="center" wrapText="1"/>
    </xf>
    <xf numFmtId="0" fontId="0" fillId="32" borderId="76" xfId="0" applyFill="1" applyBorder="1" applyAlignment="1">
      <alignment horizontal="center" vertical="center" wrapText="1"/>
    </xf>
    <xf numFmtId="0" fontId="2" fillId="2" borderId="68" xfId="0" applyFont="1" applyFill="1" applyBorder="1" applyAlignment="1">
      <alignment horizontal="center" vertical="center" wrapText="1"/>
    </xf>
    <xf numFmtId="0" fontId="2" fillId="2" borderId="47" xfId="0" applyFont="1" applyFill="1" applyBorder="1" applyAlignment="1">
      <alignment horizontal="center" vertical="center" wrapText="1"/>
    </xf>
    <xf numFmtId="0" fontId="9" fillId="5" borderId="68" xfId="0" applyFont="1" applyFill="1" applyBorder="1" applyAlignment="1">
      <alignment horizontal="center" wrapText="1"/>
    </xf>
    <xf numFmtId="0" fontId="9" fillId="5" borderId="79" xfId="0" applyFont="1" applyFill="1" applyBorder="1" applyAlignment="1">
      <alignment horizontal="center" wrapText="1"/>
    </xf>
    <xf numFmtId="0" fontId="9" fillId="5" borderId="67" xfId="0" applyFont="1" applyFill="1" applyBorder="1" applyAlignment="1">
      <alignment horizontal="center" wrapText="1"/>
    </xf>
    <xf numFmtId="0" fontId="9" fillId="5" borderId="76" xfId="0" applyFont="1" applyFill="1" applyBorder="1" applyAlignment="1">
      <alignment horizontal="center" wrapText="1"/>
    </xf>
    <xf numFmtId="0" fontId="3" fillId="32" borderId="12" xfId="48" applyFont="1" applyFill="1" applyBorder="1" applyAlignment="1">
      <alignment horizontal="center" vertical="center"/>
    </xf>
    <xf numFmtId="0" fontId="3" fillId="6" borderId="35" xfId="48" applyFont="1" applyFill="1" applyBorder="1" applyAlignment="1">
      <alignment horizontal="center" textRotation="90"/>
    </xf>
    <xf numFmtId="0" fontId="3" fillId="6" borderId="48" xfId="48" applyFont="1" applyFill="1" applyBorder="1" applyAlignment="1">
      <alignment horizontal="center" textRotation="90"/>
    </xf>
    <xf numFmtId="0" fontId="3" fillId="7" borderId="35" xfId="48" applyFont="1" applyFill="1" applyBorder="1" applyAlignment="1">
      <alignment horizontal="center" textRotation="90"/>
    </xf>
    <xf numFmtId="0" fontId="3" fillId="7" borderId="44" xfId="48" applyFont="1" applyFill="1" applyBorder="1" applyAlignment="1">
      <alignment horizontal="center" textRotation="90"/>
    </xf>
    <xf numFmtId="0" fontId="3" fillId="39" borderId="35" xfId="48" applyFont="1" applyFill="1" applyBorder="1" applyAlignment="1">
      <alignment horizontal="center" textRotation="90"/>
    </xf>
    <xf numFmtId="0" fontId="3" fillId="39" borderId="48" xfId="48" applyFont="1" applyFill="1" applyBorder="1" applyAlignment="1">
      <alignment horizontal="center" textRotation="90"/>
    </xf>
    <xf numFmtId="0" fontId="3" fillId="41" borderId="35" xfId="48" applyFont="1" applyFill="1" applyBorder="1" applyAlignment="1">
      <alignment horizontal="center" textRotation="90"/>
    </xf>
    <xf numFmtId="0" fontId="3" fillId="41" borderId="48" xfId="48" applyFont="1" applyFill="1" applyBorder="1" applyAlignment="1">
      <alignment horizontal="center" textRotation="90"/>
    </xf>
    <xf numFmtId="0" fontId="3" fillId="33" borderId="35" xfId="48" applyFont="1" applyFill="1" applyBorder="1" applyAlignment="1">
      <alignment horizontal="center" textRotation="90"/>
    </xf>
    <xf numFmtId="0" fontId="3" fillId="33" borderId="48" xfId="48" applyFont="1" applyFill="1" applyBorder="1" applyAlignment="1">
      <alignment horizontal="center" textRotation="90"/>
    </xf>
    <xf numFmtId="0" fontId="3" fillId="32" borderId="48" xfId="48" applyFont="1" applyFill="1" applyBorder="1" applyAlignment="1">
      <alignment horizontal="center" vertical="center" textRotation="90"/>
    </xf>
    <xf numFmtId="0" fontId="3" fillId="32" borderId="12" xfId="48" applyFont="1" applyFill="1" applyBorder="1" applyAlignment="1">
      <alignment horizontal="center" vertical="center" textRotation="90"/>
    </xf>
    <xf numFmtId="0" fontId="3" fillId="7" borderId="50" xfId="48" applyFont="1" applyFill="1" applyBorder="1" applyAlignment="1">
      <alignment horizontal="left" vertical="center"/>
    </xf>
    <xf numFmtId="0" fontId="3" fillId="7" borderId="73" xfId="48" applyFont="1" applyFill="1" applyBorder="1" applyAlignment="1">
      <alignment horizontal="left" vertical="center"/>
    </xf>
    <xf numFmtId="0" fontId="3" fillId="7" borderId="28" xfId="48" applyFont="1" applyFill="1" applyBorder="1" applyAlignment="1">
      <alignment horizontal="left" vertical="center"/>
    </xf>
    <xf numFmtId="0" fontId="3" fillId="7" borderId="14" xfId="48" applyFont="1" applyFill="1" applyBorder="1" applyAlignment="1">
      <alignment horizontal="left" vertical="center"/>
    </xf>
    <xf numFmtId="0" fontId="29" fillId="32" borderId="37" xfId="48" applyFont="1" applyFill="1" applyBorder="1" applyAlignment="1">
      <alignment horizontal="center" textRotation="90"/>
    </xf>
    <xf numFmtId="0" fontId="29" fillId="32" borderId="70" xfId="48" applyFont="1" applyFill="1" applyBorder="1" applyAlignment="1">
      <alignment horizontal="center" textRotation="90"/>
    </xf>
    <xf numFmtId="0" fontId="29" fillId="32" borderId="77" xfId="48" applyFont="1" applyFill="1" applyBorder="1" applyAlignment="1">
      <alignment horizontal="center" textRotation="90"/>
    </xf>
    <xf numFmtId="0" fontId="29" fillId="32" borderId="0" xfId="48" applyFont="1" applyFill="1" applyBorder="1" applyAlignment="1">
      <alignment horizontal="center" textRotation="90"/>
    </xf>
    <xf numFmtId="0" fontId="29" fillId="32" borderId="50" xfId="48" applyFont="1" applyFill="1" applyBorder="1" applyAlignment="1">
      <alignment horizontal="center" textRotation="90"/>
    </xf>
    <xf numFmtId="0" fontId="29" fillId="32" borderId="71" xfId="48" applyFont="1" applyFill="1" applyBorder="1" applyAlignment="1">
      <alignment horizontal="center" textRotation="90"/>
    </xf>
    <xf numFmtId="0" fontId="29" fillId="32" borderId="38" xfId="48" applyFont="1" applyFill="1" applyBorder="1" applyAlignment="1">
      <alignment horizontal="right" vertical="center"/>
    </xf>
    <xf numFmtId="0" fontId="29" fillId="32" borderId="53" xfId="48" applyFont="1" applyFill="1" applyBorder="1" applyAlignment="1">
      <alignment horizontal="right" vertical="center"/>
    </xf>
    <xf numFmtId="0" fontId="3" fillId="6" borderId="28" xfId="48" applyFont="1" applyFill="1" applyBorder="1" applyAlignment="1">
      <alignment horizontal="left" vertical="center"/>
    </xf>
    <xf numFmtId="0" fontId="3" fillId="6" borderId="29" xfId="48" applyFont="1" applyFill="1" applyBorder="1" applyAlignment="1">
      <alignment horizontal="left" vertical="center"/>
    </xf>
    <xf numFmtId="0" fontId="3" fillId="41" borderId="28" xfId="48" applyFont="1" applyFill="1" applyBorder="1" applyAlignment="1">
      <alignment horizontal="left" vertical="center" wrapText="1"/>
    </xf>
    <xf numFmtId="0" fontId="3" fillId="41" borderId="29" xfId="48" applyFont="1" applyFill="1" applyBorder="1" applyAlignment="1">
      <alignment horizontal="left" vertical="center" wrapText="1"/>
    </xf>
    <xf numFmtId="0" fontId="3" fillId="41" borderId="28" xfId="48" applyFont="1" applyFill="1" applyBorder="1" applyAlignment="1">
      <alignment horizontal="left" vertical="center"/>
    </xf>
    <xf numFmtId="0" fontId="3" fillId="41" borderId="29" xfId="48" applyFont="1" applyFill="1" applyBorder="1" applyAlignment="1">
      <alignment horizontal="left" vertical="center"/>
    </xf>
    <xf numFmtId="0" fontId="3" fillId="32" borderId="35" xfId="48" applyFont="1" applyFill="1" applyBorder="1" applyAlignment="1">
      <alignment horizontal="center" vertical="center" textRotation="90"/>
    </xf>
    <xf numFmtId="0" fontId="3" fillId="39" borderId="28" xfId="48" applyFont="1" applyFill="1" applyBorder="1" applyAlignment="1">
      <alignment horizontal="left" vertical="center"/>
    </xf>
    <xf numFmtId="0" fontId="3" fillId="39" borderId="29" xfId="48" applyFont="1" applyFill="1" applyBorder="1" applyAlignment="1">
      <alignment horizontal="left" vertical="center"/>
    </xf>
    <xf numFmtId="0" fontId="3" fillId="39" borderId="37" xfId="48" applyFont="1" applyFill="1" applyBorder="1" applyAlignment="1">
      <alignment horizontal="left" vertical="center"/>
    </xf>
    <xf numFmtId="0" fontId="3" fillId="39" borderId="38" xfId="48" applyFont="1" applyFill="1" applyBorder="1" applyAlignment="1">
      <alignment horizontal="left" vertical="center"/>
    </xf>
    <xf numFmtId="0" fontId="31" fillId="32" borderId="12" xfId="48" applyFont="1" applyFill="1" applyBorder="1" applyAlignment="1">
      <alignment horizontal="left" vertical="center" wrapText="1"/>
    </xf>
    <xf numFmtId="164" fontId="40" fillId="0" borderId="29" xfId="48" applyNumberFormat="1" applyFont="1" applyBorder="1" applyAlignment="1">
      <alignment horizontal="center" vertical="center"/>
    </xf>
    <xf numFmtId="164" fontId="40" fillId="0" borderId="12" xfId="48" applyNumberFormat="1" applyFont="1" applyBorder="1" applyAlignment="1">
      <alignment horizontal="center" vertical="center"/>
    </xf>
    <xf numFmtId="0" fontId="3" fillId="33" borderId="12" xfId="48" applyFont="1" applyFill="1" applyBorder="1" applyAlignment="1">
      <alignment horizontal="left" vertical="center"/>
    </xf>
    <xf numFmtId="0" fontId="45" fillId="0" borderId="12" xfId="48" applyFont="1" applyFill="1" applyBorder="1" applyAlignment="1">
      <alignment horizontal="center" vertical="center"/>
    </xf>
    <xf numFmtId="164" fontId="3" fillId="0" borderId="28" xfId="49" applyNumberFormat="1" applyFont="1" applyFill="1" applyBorder="1" applyAlignment="1">
      <alignment horizontal="left" vertical="center" wrapText="1"/>
    </xf>
    <xf numFmtId="164" fontId="3" fillId="0" borderId="69" xfId="49" applyNumberFormat="1" applyFont="1" applyFill="1" applyBorder="1" applyAlignment="1">
      <alignment horizontal="left" vertical="center" wrapText="1"/>
    </xf>
    <xf numFmtId="164" fontId="3" fillId="0" borderId="29" xfId="49" applyNumberFormat="1" applyFont="1" applyFill="1" applyBorder="1" applyAlignment="1">
      <alignment horizontal="left" vertical="center" wrapText="1"/>
    </xf>
    <xf numFmtId="0" fontId="40" fillId="4" borderId="12" xfId="48" applyFont="1" applyFill="1" applyBorder="1" applyAlignment="1">
      <alignment horizontal="center" vertical="center" wrapText="1"/>
    </xf>
    <xf numFmtId="0" fontId="40" fillId="3" borderId="12" xfId="48" applyFont="1" applyFill="1" applyBorder="1" applyAlignment="1">
      <alignment horizontal="center" vertical="center" wrapText="1"/>
    </xf>
    <xf numFmtId="0" fontId="40" fillId="35" borderId="12" xfId="48" applyFont="1" applyFill="1" applyBorder="1" applyAlignment="1">
      <alignment horizontal="center" vertical="center" wrapText="1"/>
    </xf>
    <xf numFmtId="0" fontId="31" fillId="0" borderId="0" xfId="48" applyFont="1" applyFill="1" applyBorder="1" applyAlignment="1">
      <alignment horizontal="left" vertical="center" wrapText="1"/>
    </xf>
    <xf numFmtId="0" fontId="30" fillId="9" borderId="12" xfId="48" applyFont="1" applyFill="1" applyBorder="1" applyAlignment="1">
      <alignment horizontal="center" vertical="center" wrapText="1"/>
    </xf>
    <xf numFmtId="0" fontId="45" fillId="0" borderId="12" xfId="48" applyFont="1" applyBorder="1" applyAlignment="1">
      <alignment horizontal="center" vertical="center"/>
    </xf>
    <xf numFmtId="0" fontId="3" fillId="0" borderId="12" xfId="48" applyFont="1" applyFill="1" applyBorder="1" applyAlignment="1">
      <alignment horizontal="left" vertical="center" wrapText="1"/>
    </xf>
    <xf numFmtId="164" fontId="3" fillId="0" borderId="28" xfId="49" applyNumberFormat="1" applyFont="1" applyBorder="1" applyAlignment="1">
      <alignment horizontal="left" vertical="center" wrapText="1"/>
    </xf>
    <xf numFmtId="164" fontId="3" fillId="0" borderId="69" xfId="49" applyNumberFormat="1" applyFont="1" applyBorder="1" applyAlignment="1">
      <alignment horizontal="left" vertical="center" wrapText="1"/>
    </xf>
    <xf numFmtId="164" fontId="3" fillId="0" borderId="29" xfId="49" applyNumberFormat="1" applyFont="1" applyBorder="1" applyAlignment="1">
      <alignment horizontal="left" vertical="center" wrapText="1"/>
    </xf>
    <xf numFmtId="0" fontId="31" fillId="32" borderId="12" xfId="48" applyFont="1" applyFill="1" applyBorder="1" applyAlignment="1">
      <alignment horizontal="right" vertical="center"/>
    </xf>
    <xf numFmtId="0" fontId="31" fillId="32" borderId="37" xfId="48" applyFont="1" applyFill="1" applyBorder="1" applyAlignment="1">
      <alignment horizontal="center" vertical="center" wrapText="1"/>
    </xf>
    <xf numFmtId="0" fontId="31" fillId="32" borderId="70" xfId="48" applyFont="1" applyFill="1" applyBorder="1" applyAlignment="1">
      <alignment horizontal="center" vertical="center" wrapText="1"/>
    </xf>
    <xf numFmtId="0" fontId="31" fillId="32" borderId="38" xfId="48" applyFont="1" applyFill="1" applyBorder="1" applyAlignment="1">
      <alignment horizontal="center" vertical="center" wrapText="1"/>
    </xf>
    <xf numFmtId="0" fontId="31" fillId="32" borderId="77" xfId="48" applyFont="1" applyFill="1" applyBorder="1" applyAlignment="1">
      <alignment horizontal="center" vertical="center" wrapText="1"/>
    </xf>
    <xf numFmtId="0" fontId="31" fillId="32" borderId="0" xfId="48" applyFont="1" applyFill="1" applyBorder="1" applyAlignment="1">
      <alignment horizontal="center" vertical="center" wrapText="1"/>
    </xf>
    <xf numFmtId="0" fontId="31" fillId="32" borderId="53" xfId="48" applyFont="1" applyFill="1" applyBorder="1" applyAlignment="1">
      <alignment horizontal="center" vertical="center" wrapText="1"/>
    </xf>
    <xf numFmtId="0" fontId="31" fillId="32" borderId="50" xfId="48" applyFont="1" applyFill="1" applyBorder="1" applyAlignment="1">
      <alignment horizontal="center" vertical="center" wrapText="1"/>
    </xf>
    <xf numFmtId="0" fontId="31" fillId="32" borderId="71" xfId="48" applyFont="1" applyFill="1" applyBorder="1" applyAlignment="1">
      <alignment horizontal="center" vertical="center" wrapText="1"/>
    </xf>
    <xf numFmtId="0" fontId="31" fillId="32" borderId="49" xfId="48" applyFont="1" applyFill="1" applyBorder="1" applyAlignment="1">
      <alignment horizontal="center" vertical="center" wrapText="1"/>
    </xf>
    <xf numFmtId="0" fontId="31" fillId="32" borderId="37" xfId="48" applyFont="1" applyFill="1" applyBorder="1" applyAlignment="1">
      <alignment horizontal="left" vertical="center" wrapText="1"/>
    </xf>
    <xf numFmtId="0" fontId="31" fillId="32" borderId="70" xfId="48" applyFont="1" applyFill="1" applyBorder="1" applyAlignment="1">
      <alignment horizontal="left" vertical="center" wrapText="1"/>
    </xf>
    <xf numFmtId="0" fontId="31" fillId="32" borderId="77" xfId="48" applyFont="1" applyFill="1" applyBorder="1" applyAlignment="1">
      <alignment horizontal="left" vertical="center" wrapText="1"/>
    </xf>
    <xf numFmtId="0" fontId="31" fillId="32" borderId="0" xfId="48" applyFont="1" applyFill="1" applyBorder="1" applyAlignment="1">
      <alignment horizontal="left" vertical="center" wrapText="1"/>
    </xf>
    <xf numFmtId="0" fontId="31" fillId="32" borderId="53" xfId="48" applyFont="1" applyFill="1" applyBorder="1" applyAlignment="1">
      <alignment horizontal="left" vertical="center" wrapText="1"/>
    </xf>
    <xf numFmtId="0" fontId="31" fillId="32" borderId="50" xfId="48" applyFont="1" applyFill="1" applyBorder="1" applyAlignment="1">
      <alignment horizontal="left" vertical="center" wrapText="1"/>
    </xf>
    <xf numFmtId="0" fontId="31" fillId="32" borderId="71" xfId="48" applyFont="1" applyFill="1" applyBorder="1" applyAlignment="1">
      <alignment horizontal="left" vertical="center" wrapText="1"/>
    </xf>
    <xf numFmtId="0" fontId="31" fillId="32" borderId="28" xfId="48" applyFont="1" applyFill="1" applyBorder="1" applyAlignment="1">
      <alignment horizontal="left" vertical="center" wrapText="1"/>
    </xf>
    <xf numFmtId="0" fontId="31" fillId="34" borderId="12" xfId="48" applyFont="1" applyFill="1" applyBorder="1" applyAlignment="1">
      <alignment horizontal="left" vertical="center" wrapText="1"/>
    </xf>
    <xf numFmtId="0" fontId="31" fillId="32" borderId="28" xfId="48" applyFont="1" applyFill="1" applyBorder="1" applyAlignment="1">
      <alignment horizontal="center" vertical="center" wrapText="1"/>
    </xf>
    <xf numFmtId="0" fontId="31" fillId="32" borderId="69" xfId="48" applyFont="1" applyFill="1" applyBorder="1" applyAlignment="1">
      <alignment horizontal="center" vertical="center" wrapText="1"/>
    </xf>
    <xf numFmtId="164" fontId="40" fillId="0" borderId="12" xfId="48" applyNumberFormat="1" applyFont="1" applyFill="1" applyBorder="1" applyAlignment="1">
      <alignment horizontal="center" vertical="center"/>
    </xf>
    <xf numFmtId="0" fontId="31" fillId="32" borderId="48" xfId="48" applyFont="1" applyFill="1" applyBorder="1" applyAlignment="1">
      <alignment horizontal="left" vertical="center" wrapText="1"/>
    </xf>
    <xf numFmtId="164" fontId="40" fillId="0" borderId="29" xfId="48" applyNumberFormat="1" applyFont="1" applyFill="1" applyBorder="1" applyAlignment="1">
      <alignment horizontal="center" vertical="center"/>
    </xf>
    <xf numFmtId="0" fontId="55" fillId="37" borderId="12" xfId="0" applyFont="1" applyFill="1" applyBorder="1" applyAlignment="1">
      <alignment vertical="center"/>
    </xf>
    <xf numFmtId="0" fontId="55" fillId="37" borderId="12" xfId="0" applyFont="1" applyFill="1" applyBorder="1" applyAlignment="1">
      <alignment horizontal="center" vertical="center"/>
    </xf>
    <xf numFmtId="0" fontId="55" fillId="37" borderId="12" xfId="0" applyFont="1" applyFill="1" applyBorder="1" applyAlignment="1">
      <alignment horizontal="center" vertical="center" wrapText="1"/>
    </xf>
    <xf numFmtId="0" fontId="35" fillId="37" borderId="12" xfId="0" applyFont="1" applyFill="1" applyBorder="1" applyAlignment="1">
      <alignment horizontal="center" vertical="center"/>
    </xf>
    <xf numFmtId="0" fontId="6" fillId="32" borderId="35" xfId="0" applyFont="1" applyFill="1" applyBorder="1" applyAlignment="1">
      <alignment horizontal="left" vertical="center" wrapText="1"/>
    </xf>
    <xf numFmtId="0" fontId="6" fillId="32" borderId="48" xfId="0" applyFont="1" applyFill="1" applyBorder="1" applyAlignment="1">
      <alignment horizontal="left" vertical="center" wrapText="1"/>
    </xf>
    <xf numFmtId="0" fontId="3" fillId="32" borderId="28" xfId="0" applyFont="1" applyFill="1" applyBorder="1" applyAlignment="1">
      <alignment horizontal="left" vertical="center"/>
    </xf>
    <xf numFmtId="0" fontId="6" fillId="32" borderId="11" xfId="0" applyFont="1" applyFill="1" applyBorder="1" applyAlignment="1">
      <alignment horizontal="center" vertical="center"/>
    </xf>
    <xf numFmtId="0" fontId="6" fillId="32" borderId="12" xfId="0" applyFont="1" applyFill="1" applyBorder="1" applyAlignment="1">
      <alignment horizontal="center" vertical="center"/>
    </xf>
    <xf numFmtId="0" fontId="3" fillId="0" borderId="12" xfId="0" applyFont="1" applyBorder="1" applyAlignment="1">
      <alignment horizontal="center" vertical="center" wrapText="1"/>
    </xf>
    <xf numFmtId="0" fontId="3" fillId="0" borderId="12" xfId="0" applyFont="1" applyBorder="1" applyAlignment="1">
      <alignment horizontal="center" vertical="center"/>
    </xf>
    <xf numFmtId="0" fontId="3" fillId="0" borderId="35" xfId="0" applyFont="1" applyBorder="1" applyAlignment="1">
      <alignment horizontal="center" vertical="center"/>
    </xf>
    <xf numFmtId="0" fontId="3" fillId="0" borderId="8" xfId="0" applyFont="1" applyBorder="1" applyAlignment="1">
      <alignment horizontal="center" vertical="center" wrapText="1"/>
    </xf>
    <xf numFmtId="0" fontId="3" fillId="0" borderId="17" xfId="0" applyFont="1" applyBorder="1" applyAlignment="1">
      <alignment horizontal="center" vertical="center"/>
    </xf>
    <xf numFmtId="0" fontId="2" fillId="0" borderId="80" xfId="0" applyFont="1" applyBorder="1" applyAlignment="1">
      <alignment horizontal="center" vertical="center" wrapText="1"/>
    </xf>
    <xf numFmtId="0" fontId="2" fillId="0" borderId="12" xfId="0" applyFont="1" applyBorder="1" applyAlignment="1">
      <alignment horizontal="center" vertical="center"/>
    </xf>
    <xf numFmtId="0" fontId="2" fillId="0" borderId="81" xfId="0" applyFont="1" applyBorder="1" applyAlignment="1">
      <alignment horizontal="center" vertical="center"/>
    </xf>
    <xf numFmtId="0" fontId="3" fillId="32" borderId="12" xfId="0" applyFont="1" applyFill="1" applyBorder="1" applyAlignment="1">
      <alignment horizontal="center" vertical="center"/>
    </xf>
    <xf numFmtId="0" fontId="6" fillId="32" borderId="29" xfId="0" applyFont="1" applyFill="1" applyBorder="1" applyAlignment="1">
      <alignment horizontal="center" vertical="center"/>
    </xf>
    <xf numFmtId="0" fontId="3" fillId="0" borderId="48" xfId="0" applyFont="1" applyBorder="1" applyAlignment="1">
      <alignment horizontal="center" vertical="center" wrapText="1"/>
    </xf>
    <xf numFmtId="0" fontId="2" fillId="36" borderId="12" xfId="0" applyFont="1" applyFill="1" applyBorder="1" applyAlignment="1">
      <alignment horizontal="center" vertical="center" wrapText="1"/>
    </xf>
    <xf numFmtId="0" fontId="3" fillId="36" borderId="12" xfId="0" applyFont="1" applyFill="1" applyBorder="1" applyAlignment="1">
      <alignment horizontal="center" vertical="center" wrapText="1"/>
    </xf>
    <xf numFmtId="0" fontId="9" fillId="32" borderId="12" xfId="0" applyFont="1" applyFill="1" applyBorder="1" applyAlignment="1">
      <alignment horizontal="center" vertical="center" wrapText="1"/>
    </xf>
    <xf numFmtId="0" fontId="9" fillId="32" borderId="35" xfId="0" applyFont="1" applyFill="1" applyBorder="1" applyAlignment="1">
      <alignment horizontal="center" vertical="center" wrapText="1"/>
    </xf>
    <xf numFmtId="0" fontId="9" fillId="32" borderId="12" xfId="0" applyFont="1" applyFill="1" applyBorder="1" applyAlignment="1">
      <alignment horizontal="center" vertical="center"/>
    </xf>
    <xf numFmtId="0" fontId="9" fillId="32" borderId="35" xfId="0" applyFont="1" applyFill="1" applyBorder="1" applyAlignment="1">
      <alignment horizontal="center" vertical="center"/>
    </xf>
    <xf numFmtId="0" fontId="2" fillId="32" borderId="12" xfId="0" applyFont="1" applyFill="1" applyBorder="1" applyAlignment="1">
      <alignment horizontal="center" vertical="center" wrapText="1"/>
    </xf>
    <xf numFmtId="0" fontId="2" fillId="32" borderId="17" xfId="0" applyFont="1" applyFill="1" applyBorder="1" applyAlignment="1">
      <alignment horizontal="center" vertical="center" wrapText="1"/>
    </xf>
    <xf numFmtId="0" fontId="2" fillId="32" borderId="35" xfId="0" applyFont="1" applyFill="1" applyBorder="1" applyAlignment="1">
      <alignment horizontal="left" vertical="center" wrapText="1"/>
    </xf>
    <xf numFmtId="0" fontId="2" fillId="32" borderId="76" xfId="0" applyFont="1" applyFill="1" applyBorder="1" applyAlignment="1">
      <alignment horizontal="left" vertical="center" wrapText="1"/>
    </xf>
    <xf numFmtId="0" fontId="5" fillId="32" borderId="12" xfId="40" applyFont="1" applyFill="1" applyBorder="1" applyAlignment="1">
      <alignment horizontal="left" vertical="center" wrapText="1"/>
    </xf>
    <xf numFmtId="0" fontId="5" fillId="32" borderId="35" xfId="40" applyFont="1" applyFill="1" applyBorder="1" applyAlignment="1">
      <alignment horizontal="left" vertical="center" wrapText="1"/>
    </xf>
    <xf numFmtId="169" fontId="5" fillId="32" borderId="12" xfId="40" applyNumberFormat="1" applyFont="1" applyFill="1" applyBorder="1" applyAlignment="1">
      <alignment horizontal="center" vertical="center" wrapText="1"/>
    </xf>
    <xf numFmtId="169" fontId="5" fillId="32" borderId="35" xfId="40" applyNumberFormat="1" applyFont="1" applyFill="1" applyBorder="1" applyAlignment="1">
      <alignment horizontal="center" vertical="center" wrapText="1"/>
    </xf>
    <xf numFmtId="0" fontId="2" fillId="0" borderId="80" xfId="0" applyFont="1" applyBorder="1" applyAlignment="1">
      <alignment horizontal="left" vertical="top"/>
    </xf>
    <xf numFmtId="0" fontId="2" fillId="0" borderId="12" xfId="0" applyFont="1" applyBorder="1" applyAlignment="1">
      <alignment horizontal="left" vertical="top"/>
    </xf>
    <xf numFmtId="0" fontId="2" fillId="0" borderId="81" xfId="0" applyFont="1" applyBorder="1" applyAlignment="1">
      <alignment horizontal="left" vertical="top"/>
    </xf>
    <xf numFmtId="0" fontId="3" fillId="0" borderId="48" xfId="0" applyFont="1" applyBorder="1" applyAlignment="1">
      <alignment horizontal="left" vertical="top"/>
    </xf>
    <xf numFmtId="0" fontId="3" fillId="0" borderId="81" xfId="0" applyFont="1" applyBorder="1" applyAlignment="1">
      <alignment horizontal="left" vertical="top"/>
    </xf>
    <xf numFmtId="0" fontId="3" fillId="0" borderId="80" xfId="0" applyFont="1" applyBorder="1" applyAlignment="1">
      <alignment horizontal="left" vertical="top"/>
    </xf>
    <xf numFmtId="0" fontId="3" fillId="0" borderId="12" xfId="0" applyFont="1" applyBorder="1" applyAlignment="1">
      <alignment horizontal="left" vertical="top"/>
    </xf>
    <xf numFmtId="0" fontId="3" fillId="0" borderId="35" xfId="0" applyFont="1" applyBorder="1" applyAlignment="1">
      <alignment horizontal="left" vertical="top"/>
    </xf>
    <xf numFmtId="0" fontId="3" fillId="0" borderId="8" xfId="0" applyFont="1" applyBorder="1" applyAlignment="1">
      <alignment horizontal="left" vertical="top"/>
    </xf>
    <xf numFmtId="0" fontId="3" fillId="0" borderId="17" xfId="0" applyFont="1" applyBorder="1" applyAlignment="1">
      <alignment horizontal="left" vertical="top"/>
    </xf>
    <xf numFmtId="0" fontId="29" fillId="0" borderId="0" xfId="48" applyFont="1" applyFill="1" applyBorder="1" applyAlignment="1">
      <alignment horizontal="center" vertical="center" wrapText="1"/>
    </xf>
    <xf numFmtId="0" fontId="30" fillId="47" borderId="12" xfId="48" applyFont="1" applyFill="1" applyBorder="1" applyAlignment="1">
      <alignment horizontal="center" vertical="center" wrapText="1"/>
    </xf>
    <xf numFmtId="0" fontId="3" fillId="0" borderId="0" xfId="48" applyFont="1" applyFill="1" applyBorder="1" applyAlignment="1">
      <alignment horizontal="left" vertical="center" wrapText="1"/>
    </xf>
    <xf numFmtId="0" fontId="29" fillId="39" borderId="12" xfId="48" applyFont="1" applyFill="1" applyBorder="1" applyAlignment="1">
      <alignment horizontal="center" vertical="center" wrapText="1"/>
    </xf>
    <xf numFmtId="0" fontId="30" fillId="35" borderId="12" xfId="48" applyFont="1" applyFill="1" applyBorder="1" applyAlignment="1">
      <alignment horizontal="center" vertical="center" wrapText="1"/>
    </xf>
    <xf numFmtId="0" fontId="29" fillId="7" borderId="12" xfId="48" applyFont="1" applyFill="1" applyBorder="1" applyAlignment="1">
      <alignment horizontal="center" vertical="center" wrapText="1"/>
    </xf>
    <xf numFmtId="0" fontId="30" fillId="3" borderId="12" xfId="48" applyFont="1" applyFill="1" applyBorder="1" applyAlignment="1">
      <alignment horizontal="center" vertical="center" wrapText="1"/>
    </xf>
    <xf numFmtId="0" fontId="30" fillId="46" borderId="12" xfId="48" applyFont="1" applyFill="1" applyBorder="1" applyAlignment="1">
      <alignment horizontal="center" vertical="center" wrapText="1"/>
    </xf>
    <xf numFmtId="0" fontId="3" fillId="32" borderId="0" xfId="48" applyFont="1" applyFill="1" applyAlignment="1">
      <alignment horizontal="left" vertical="center" wrapText="1"/>
    </xf>
    <xf numFmtId="0" fontId="3" fillId="0" borderId="0" xfId="48" applyFont="1" applyFill="1" applyAlignment="1">
      <alignment horizontal="left" vertical="center" wrapText="1"/>
    </xf>
    <xf numFmtId="0" fontId="34" fillId="0" borderId="0" xfId="48" applyFont="1" applyFill="1" applyAlignment="1">
      <alignment horizontal="left" vertical="center" wrapText="1"/>
    </xf>
    <xf numFmtId="0" fontId="3" fillId="0" borderId="0" xfId="48" applyFont="1" applyFill="1" applyBorder="1" applyAlignment="1">
      <alignment horizontal="left" vertical="top" wrapText="1"/>
    </xf>
    <xf numFmtId="0" fontId="29" fillId="35" borderId="12" xfId="48" applyFont="1" applyFill="1" applyBorder="1" applyAlignment="1">
      <alignment horizontal="center" vertical="center" wrapText="1"/>
    </xf>
    <xf numFmtId="0" fontId="29" fillId="3" borderId="12" xfId="48" applyFont="1" applyFill="1" applyBorder="1" applyAlignment="1">
      <alignment horizontal="center" vertical="center" wrapText="1"/>
    </xf>
    <xf numFmtId="0" fontId="0" fillId="0" borderId="29" xfId="0" applyBorder="1" applyAlignment="1">
      <alignment horizontal="left" vertical="center" wrapText="1"/>
    </xf>
    <xf numFmtId="0" fontId="0" fillId="0" borderId="12" xfId="0" applyBorder="1" applyAlignment="1">
      <alignment horizontal="left" vertical="center" wrapText="1"/>
    </xf>
    <xf numFmtId="0" fontId="0" fillId="0" borderId="69" xfId="0" applyBorder="1" applyAlignment="1">
      <alignment horizontal="left" vertical="center" wrapText="1"/>
    </xf>
    <xf numFmtId="0" fontId="29" fillId="0" borderId="69" xfId="0" applyFont="1" applyFill="1" applyBorder="1" applyAlignment="1">
      <alignment horizontal="left" vertical="center" wrapText="1"/>
    </xf>
    <xf numFmtId="0" fontId="29" fillId="0" borderId="29" xfId="0" applyFont="1" applyFill="1" applyBorder="1" applyAlignment="1">
      <alignment horizontal="left" vertical="center" wrapText="1"/>
    </xf>
    <xf numFmtId="0" fontId="2" fillId="9" borderId="12" xfId="0" applyFont="1" applyFill="1" applyBorder="1" applyAlignment="1">
      <alignment horizontal="center" vertical="center" wrapText="1"/>
    </xf>
    <xf numFmtId="0" fontId="3" fillId="9" borderId="35" xfId="0" applyFont="1" applyFill="1" applyBorder="1" applyAlignment="1">
      <alignment horizontal="center" textRotation="90" wrapText="1"/>
    </xf>
    <xf numFmtId="0" fontId="3" fillId="9" borderId="44" xfId="0" applyFont="1" applyFill="1" applyBorder="1" applyAlignment="1">
      <alignment horizontal="center" textRotation="90" wrapText="1"/>
    </xf>
  </cellXfs>
  <cellStyles count="53">
    <cellStyle name="20% - Accent1 2" xfId="4"/>
    <cellStyle name="20% - Accent2 2" xfId="5"/>
    <cellStyle name="20% - Accent3 2" xfId="6"/>
    <cellStyle name="20% - Accent4 2" xfId="7"/>
    <cellStyle name="20% - Accent5 2" xfId="8"/>
    <cellStyle name="20% - Accent6 2" xfId="9"/>
    <cellStyle name="40% - Accent1 2" xfId="10"/>
    <cellStyle name="40% - Accent2 2" xfId="11"/>
    <cellStyle name="40% - Accent3 2" xfId="12"/>
    <cellStyle name="40% - Accent4 2" xfId="13"/>
    <cellStyle name="40% - Accent5 2" xfId="14"/>
    <cellStyle name="40% - Accent6 2" xfId="15"/>
    <cellStyle name="60% - Accent1 2" xfId="16"/>
    <cellStyle name="60% - Accent2 2" xfId="17"/>
    <cellStyle name="60% - Accent3 2" xfId="18"/>
    <cellStyle name="60% - Accent4 2" xfId="19"/>
    <cellStyle name="60% - Accent5 2" xfId="20"/>
    <cellStyle name="60% - Accent6 2" xfId="21"/>
    <cellStyle name="Accent1 2" xfId="22"/>
    <cellStyle name="Accent2 2" xfId="23"/>
    <cellStyle name="Accent3 2" xfId="24"/>
    <cellStyle name="Accent4 2" xfId="25"/>
    <cellStyle name="Accent5 2" xfId="26"/>
    <cellStyle name="Accent6 2" xfId="27"/>
    <cellStyle name="Bad 2" xfId="28"/>
    <cellStyle name="Calculation 2" xfId="29"/>
    <cellStyle name="Check Cell 2" xfId="30"/>
    <cellStyle name="Comma" xfId="3" builtinId="3"/>
    <cellStyle name="Explanatory Text 2" xfId="31"/>
    <cellStyle name="Good 2" xfId="32"/>
    <cellStyle name="Heading 1 2" xfId="33"/>
    <cellStyle name="Heading 2 2" xfId="34"/>
    <cellStyle name="Heading 3 2" xfId="35"/>
    <cellStyle name="Heading 4 2" xfId="36"/>
    <cellStyle name="Hyperlink" xfId="2" builtinId="8"/>
    <cellStyle name="Input 2" xfId="37"/>
    <cellStyle name="Linked Cell 2" xfId="38"/>
    <cellStyle name="Neutral 2" xfId="39"/>
    <cellStyle name="Normal" xfId="0" builtinId="0"/>
    <cellStyle name="Normal 2" xfId="40"/>
    <cellStyle name="Normal 3" xfId="41"/>
    <cellStyle name="Normal 4" xfId="48"/>
    <cellStyle name="Normal 4 2" xfId="50"/>
    <cellStyle name="Normal 5" xfId="51"/>
    <cellStyle name="Normal 6" xfId="52"/>
    <cellStyle name="Note 2" xfId="42"/>
    <cellStyle name="Output 2" xfId="43"/>
    <cellStyle name="Percent" xfId="1" builtinId="5"/>
    <cellStyle name="Percent 2" xfId="44"/>
    <cellStyle name="Percent 3" xfId="49"/>
    <cellStyle name="Title 2" xfId="45"/>
    <cellStyle name="Total 2" xfId="46"/>
    <cellStyle name="Warning Text 2" xfId="47"/>
  </cellStyles>
  <dxfs count="1058">
    <dxf>
      <fill>
        <patternFill>
          <bgColor theme="9" tint="0.39994506668294322"/>
        </patternFill>
      </fill>
    </dxf>
    <dxf>
      <fill>
        <patternFill>
          <bgColor theme="5" tint="0.39994506668294322"/>
        </patternFill>
      </fill>
    </dxf>
    <dxf>
      <fill>
        <patternFill>
          <bgColor theme="9" tint="0.39994506668294322"/>
        </patternFill>
      </fill>
    </dxf>
    <dxf>
      <fill>
        <patternFill>
          <bgColor theme="5" tint="0.39994506668294322"/>
        </patternFill>
      </fill>
    </dxf>
    <dxf>
      <fill>
        <patternFill>
          <bgColor theme="9" tint="0.39994506668294322"/>
        </patternFill>
      </fill>
    </dxf>
    <dxf>
      <fill>
        <patternFill>
          <bgColor theme="5" tint="0.39994506668294322"/>
        </patternFill>
      </fill>
    </dxf>
    <dxf>
      <fill>
        <patternFill>
          <bgColor theme="9" tint="0.39994506668294322"/>
        </patternFill>
      </fill>
    </dxf>
    <dxf>
      <fill>
        <patternFill>
          <bgColor theme="5" tint="0.39994506668294322"/>
        </patternFill>
      </fill>
    </dxf>
    <dxf>
      <fill>
        <patternFill>
          <bgColor theme="9" tint="0.39994506668294322"/>
        </patternFill>
      </fill>
    </dxf>
    <dxf>
      <fill>
        <patternFill>
          <bgColor theme="5" tint="0.39994506668294322"/>
        </patternFill>
      </fill>
    </dxf>
    <dxf>
      <fill>
        <patternFill>
          <bgColor theme="9" tint="0.39994506668294322"/>
        </patternFill>
      </fill>
    </dxf>
    <dxf>
      <fill>
        <patternFill>
          <bgColor theme="5" tint="0.39994506668294322"/>
        </patternFill>
      </fill>
    </dxf>
    <dxf>
      <fill>
        <patternFill>
          <bgColor theme="9" tint="0.39994506668294322"/>
        </patternFill>
      </fill>
    </dxf>
    <dxf>
      <fill>
        <patternFill>
          <bgColor theme="5" tint="0.39994506668294322"/>
        </patternFill>
      </fill>
    </dxf>
    <dxf>
      <fill>
        <patternFill>
          <bgColor theme="9" tint="0.39994506668294322"/>
        </patternFill>
      </fill>
    </dxf>
    <dxf>
      <fill>
        <patternFill>
          <bgColor theme="5" tint="0.39994506668294322"/>
        </patternFill>
      </fill>
    </dxf>
    <dxf>
      <fill>
        <patternFill>
          <bgColor theme="9" tint="0.39994506668294322"/>
        </patternFill>
      </fill>
    </dxf>
    <dxf>
      <fill>
        <patternFill>
          <bgColor theme="5" tint="0.39994506668294322"/>
        </patternFill>
      </fill>
    </dxf>
    <dxf>
      <fill>
        <patternFill>
          <bgColor theme="9" tint="0.39994506668294322"/>
        </patternFill>
      </fill>
    </dxf>
    <dxf>
      <fill>
        <patternFill>
          <bgColor theme="5" tint="0.39994506668294322"/>
        </patternFill>
      </fill>
    </dxf>
    <dxf>
      <fill>
        <patternFill>
          <bgColor theme="9" tint="0.39994506668294322"/>
        </patternFill>
      </fill>
    </dxf>
    <dxf>
      <fill>
        <patternFill>
          <bgColor theme="5" tint="0.39994506668294322"/>
        </patternFill>
      </fill>
    </dxf>
    <dxf>
      <fill>
        <patternFill>
          <bgColor theme="9" tint="0.39994506668294322"/>
        </patternFill>
      </fill>
    </dxf>
    <dxf>
      <fill>
        <patternFill>
          <bgColor theme="5" tint="0.39994506668294322"/>
        </patternFill>
      </fill>
    </dxf>
    <dxf>
      <fill>
        <patternFill patternType="none">
          <bgColor auto="1"/>
        </patternFill>
      </fill>
    </dxf>
    <dxf>
      <fill>
        <patternFill>
          <bgColor theme="9" tint="0.39994506668294322"/>
        </patternFill>
      </fill>
    </dxf>
    <dxf>
      <fill>
        <patternFill>
          <bgColor theme="5" tint="0.39994506668294322"/>
        </patternFill>
      </fill>
    </dxf>
    <dxf>
      <fill>
        <patternFill>
          <bgColor theme="9" tint="0.39994506668294322"/>
        </patternFill>
      </fill>
    </dxf>
    <dxf>
      <fill>
        <patternFill>
          <bgColor theme="5" tint="0.39994506668294322"/>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39994506668294322"/>
        </patternFill>
      </fill>
    </dxf>
    <dxf>
      <fill>
        <patternFill>
          <bgColor theme="5" tint="0.39994506668294322"/>
        </patternFill>
      </fill>
    </dxf>
    <dxf>
      <fill>
        <patternFill>
          <bgColor theme="6" tint="0.39994506668294322"/>
        </patternFill>
      </fill>
    </dxf>
    <dxf>
      <fill>
        <patternFill>
          <bgColor theme="9" tint="0.39994506668294322"/>
        </patternFill>
      </fill>
    </dxf>
    <dxf>
      <fill>
        <patternFill>
          <bgColor theme="5" tint="0.39994506668294322"/>
        </patternFill>
      </fill>
    </dxf>
    <dxf>
      <fill>
        <patternFill>
          <bgColor theme="6" tint="0.39994506668294322"/>
        </patternFill>
      </fill>
    </dxf>
    <dxf>
      <fill>
        <patternFill>
          <bgColor theme="9" tint="0.39994506668294322"/>
        </patternFill>
      </fill>
    </dxf>
    <dxf>
      <fill>
        <patternFill>
          <bgColor theme="5" tint="0.39994506668294322"/>
        </patternFill>
      </fill>
    </dxf>
    <dxf>
      <fill>
        <patternFill>
          <bgColor theme="6" tint="0.39994506668294322"/>
        </patternFill>
      </fill>
    </dxf>
    <dxf>
      <fill>
        <patternFill>
          <bgColor theme="9" tint="0.39994506668294322"/>
        </patternFill>
      </fill>
    </dxf>
    <dxf>
      <fill>
        <patternFill>
          <bgColor theme="6" tint="0.39994506668294322"/>
        </patternFill>
      </fill>
    </dxf>
    <dxf>
      <fill>
        <patternFill>
          <bgColor theme="5" tint="0.39994506668294322"/>
        </patternFill>
      </fill>
    </dxf>
    <dxf>
      <fill>
        <patternFill>
          <bgColor theme="9" tint="0.39994506668294322"/>
        </patternFill>
      </fill>
    </dxf>
    <dxf>
      <fill>
        <patternFill>
          <bgColor theme="6" tint="0.39994506668294322"/>
        </patternFill>
      </fill>
    </dxf>
    <dxf>
      <fill>
        <patternFill>
          <bgColor theme="5" tint="0.39994506668294322"/>
        </patternFill>
      </fill>
    </dxf>
    <dxf>
      <fill>
        <patternFill>
          <bgColor theme="9" tint="0.39994506668294322"/>
        </patternFill>
      </fill>
    </dxf>
    <dxf>
      <fill>
        <patternFill>
          <bgColor theme="6" tint="0.39994506668294322"/>
        </patternFill>
      </fill>
    </dxf>
    <dxf>
      <fill>
        <patternFill>
          <bgColor theme="5" tint="0.39994506668294322"/>
        </patternFill>
      </fill>
    </dxf>
    <dxf>
      <fill>
        <patternFill>
          <bgColor theme="9" tint="0.39994506668294322"/>
        </patternFill>
      </fill>
    </dxf>
    <dxf>
      <fill>
        <patternFill>
          <bgColor theme="6" tint="0.39994506668294322"/>
        </patternFill>
      </fill>
    </dxf>
    <dxf>
      <fill>
        <patternFill>
          <bgColor theme="5" tint="0.39994506668294322"/>
        </patternFill>
      </fill>
    </dxf>
    <dxf>
      <fill>
        <patternFill>
          <bgColor theme="9" tint="0.39994506668294322"/>
        </patternFill>
      </fill>
    </dxf>
    <dxf>
      <fill>
        <patternFill>
          <bgColor theme="6" tint="0.39994506668294322"/>
        </patternFill>
      </fill>
    </dxf>
    <dxf>
      <fill>
        <patternFill>
          <bgColor theme="5" tint="0.39994506668294322"/>
        </patternFill>
      </fill>
    </dxf>
    <dxf>
      <fill>
        <patternFill>
          <bgColor theme="9" tint="0.39994506668294322"/>
        </patternFill>
      </fill>
    </dxf>
    <dxf>
      <fill>
        <patternFill>
          <bgColor theme="6" tint="0.39994506668294322"/>
        </patternFill>
      </fill>
    </dxf>
    <dxf>
      <fill>
        <patternFill>
          <bgColor theme="5" tint="0.39994506668294322"/>
        </patternFill>
      </fill>
    </dxf>
    <dxf>
      <fill>
        <patternFill>
          <bgColor theme="9" tint="0.39994506668294322"/>
        </patternFill>
      </fill>
    </dxf>
    <dxf>
      <fill>
        <patternFill>
          <bgColor theme="6" tint="0.39994506668294322"/>
        </patternFill>
      </fill>
    </dxf>
    <dxf>
      <fill>
        <patternFill>
          <bgColor theme="5" tint="0.39994506668294322"/>
        </patternFill>
      </fill>
    </dxf>
    <dxf>
      <fill>
        <patternFill>
          <bgColor theme="9" tint="0.39994506668294322"/>
        </patternFill>
      </fill>
    </dxf>
    <dxf>
      <fill>
        <patternFill>
          <bgColor theme="6" tint="0.39994506668294322"/>
        </patternFill>
      </fill>
    </dxf>
    <dxf>
      <fill>
        <patternFill>
          <bgColor theme="5" tint="0.39994506668294322"/>
        </patternFill>
      </fill>
    </dxf>
    <dxf>
      <fill>
        <patternFill>
          <bgColor theme="9" tint="0.39994506668294322"/>
        </patternFill>
      </fill>
    </dxf>
    <dxf>
      <fill>
        <patternFill>
          <bgColor theme="6" tint="0.39994506668294322"/>
        </patternFill>
      </fill>
    </dxf>
    <dxf>
      <fill>
        <patternFill>
          <bgColor theme="5" tint="0.39994506668294322"/>
        </patternFill>
      </fill>
    </dxf>
    <dxf>
      <font>
        <color theme="0"/>
      </font>
      <fill>
        <patternFill>
          <bgColor theme="1"/>
        </patternFill>
      </fill>
    </dxf>
    <dxf>
      <fill>
        <patternFill>
          <bgColor theme="9" tint="0.39994506668294322"/>
        </patternFill>
      </fill>
    </dxf>
    <dxf>
      <fill>
        <patternFill>
          <bgColor theme="5" tint="0.39994506668294322"/>
        </patternFill>
      </fill>
    </dxf>
    <dxf>
      <fill>
        <patternFill>
          <bgColor theme="6" tint="0.39994506668294322"/>
        </patternFill>
      </fill>
    </dxf>
    <dxf>
      <fill>
        <patternFill>
          <bgColor theme="9" tint="0.39994506668294322"/>
        </patternFill>
      </fill>
    </dxf>
    <dxf>
      <fill>
        <patternFill>
          <bgColor theme="5" tint="0.39994506668294322"/>
        </patternFill>
      </fill>
    </dxf>
    <dxf>
      <fill>
        <patternFill>
          <bgColor theme="6" tint="0.39994506668294322"/>
        </patternFill>
      </fill>
    </dxf>
    <dxf>
      <fill>
        <patternFill>
          <bgColor theme="9" tint="0.39994506668294322"/>
        </patternFill>
      </fill>
    </dxf>
    <dxf>
      <fill>
        <patternFill>
          <bgColor theme="5" tint="0.39994506668294322"/>
        </patternFill>
      </fill>
    </dxf>
    <dxf>
      <fill>
        <patternFill>
          <bgColor theme="6" tint="0.39994506668294322"/>
        </patternFill>
      </fill>
    </dxf>
    <dxf>
      <fill>
        <patternFill>
          <bgColor theme="9" tint="0.39994506668294322"/>
        </patternFill>
      </fill>
    </dxf>
    <dxf>
      <fill>
        <patternFill>
          <bgColor theme="5" tint="0.39994506668294322"/>
        </patternFill>
      </fill>
    </dxf>
    <dxf>
      <fill>
        <patternFill>
          <bgColor theme="6" tint="0.39994506668294322"/>
        </patternFill>
      </fill>
    </dxf>
    <dxf>
      <fill>
        <patternFill>
          <bgColor theme="9" tint="0.39994506668294322"/>
        </patternFill>
      </fill>
    </dxf>
    <dxf>
      <fill>
        <patternFill>
          <bgColor theme="5" tint="0.39994506668294322"/>
        </patternFill>
      </fill>
    </dxf>
    <dxf>
      <fill>
        <patternFill>
          <bgColor theme="6" tint="0.39994506668294322"/>
        </patternFill>
      </fill>
    </dxf>
    <dxf>
      <fill>
        <patternFill>
          <bgColor theme="9" tint="0.39994506668294322"/>
        </patternFill>
      </fill>
    </dxf>
    <dxf>
      <fill>
        <patternFill>
          <bgColor theme="5" tint="0.39994506668294322"/>
        </patternFill>
      </fill>
    </dxf>
    <dxf>
      <fill>
        <patternFill>
          <bgColor theme="6" tint="0.39994506668294322"/>
        </patternFill>
      </fill>
    </dxf>
    <dxf>
      <fill>
        <patternFill>
          <bgColor theme="9" tint="0.39994506668294322"/>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6.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38"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37" Type="http://schemas.openxmlformats.org/officeDocument/2006/relationships/customXml" Target="../customXml/item4.xml"/><Relationship Id="rId40" Type="http://schemas.openxmlformats.org/officeDocument/2006/relationships/customXml" Target="../customXml/item7.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sz="1200" b="1" i="0" baseline="0">
                <a:effectLst/>
                <a:latin typeface="Arial" panose="020B0604020202020204" pitchFamily="34" charset="0"/>
                <a:cs typeface="Arial" panose="020B0604020202020204" pitchFamily="34" charset="0"/>
              </a:rPr>
              <a:t>Different areas of SEN/D specialism for NEF and 2Help Providers </a:t>
            </a:r>
            <a:endParaRPr lang="en-GB" sz="1200">
              <a:effectLst/>
              <a:latin typeface="Arial" panose="020B0604020202020204" pitchFamily="34" charset="0"/>
              <a:cs typeface="Arial" panose="020B0604020202020204" pitchFamily="34" charset="0"/>
            </a:endParaRPr>
          </a:p>
        </c:rich>
      </c:tx>
      <c:layout/>
      <c:overlay val="0"/>
    </c:title>
    <c:autoTitleDeleted val="0"/>
    <c:plotArea>
      <c:layout/>
      <c:barChart>
        <c:barDir val="col"/>
        <c:grouping val="clustered"/>
        <c:varyColors val="0"/>
        <c:ser>
          <c:idx val="0"/>
          <c:order val="0"/>
          <c:tx>
            <c:strRef>
              <c:f>'4i - AA SEND Experience'!$B$107</c:f>
              <c:strCache>
                <c:ptCount val="1"/>
                <c:pt idx="0">
                  <c:v>Cognition and Learning</c:v>
                </c:pt>
              </c:strCache>
            </c:strRef>
          </c:tx>
          <c:invertIfNegative val="0"/>
          <c:cat>
            <c:strRef>
              <c:f>'4i - AA SEND Experience'!$A$108:$A$111</c:f>
              <c:strCache>
                <c:ptCount val="4"/>
                <c:pt idx="0">
                  <c:v>Physical Access</c:v>
                </c:pt>
                <c:pt idx="1">
                  <c:v>Specialist Resources</c:v>
                </c:pt>
                <c:pt idx="2">
                  <c:v>Staffing Levels</c:v>
                </c:pt>
                <c:pt idx="3">
                  <c:v>Staff Experience</c:v>
                </c:pt>
              </c:strCache>
            </c:strRef>
          </c:cat>
          <c:val>
            <c:numRef>
              <c:f>'4i - AA SEND Experience'!$B$108:$B$111</c:f>
              <c:numCache>
                <c:formatCode>General</c:formatCode>
                <c:ptCount val="4"/>
                <c:pt idx="0">
                  <c:v>301</c:v>
                </c:pt>
                <c:pt idx="1">
                  <c:v>270</c:v>
                </c:pt>
                <c:pt idx="2">
                  <c:v>246</c:v>
                </c:pt>
                <c:pt idx="3">
                  <c:v>251</c:v>
                </c:pt>
              </c:numCache>
            </c:numRef>
          </c:val>
        </c:ser>
        <c:ser>
          <c:idx val="1"/>
          <c:order val="1"/>
          <c:tx>
            <c:strRef>
              <c:f>'4i - AA SEND Experience'!$C$107</c:f>
              <c:strCache>
                <c:ptCount val="1"/>
                <c:pt idx="0">
                  <c:v>Social, Emotional and Mental Health Difficulties</c:v>
                </c:pt>
              </c:strCache>
            </c:strRef>
          </c:tx>
          <c:invertIfNegative val="0"/>
          <c:cat>
            <c:strRef>
              <c:f>'4i - AA SEND Experience'!$A$108:$A$111</c:f>
              <c:strCache>
                <c:ptCount val="4"/>
                <c:pt idx="0">
                  <c:v>Physical Access</c:v>
                </c:pt>
                <c:pt idx="1">
                  <c:v>Specialist Resources</c:v>
                </c:pt>
                <c:pt idx="2">
                  <c:v>Staffing Levels</c:v>
                </c:pt>
                <c:pt idx="3">
                  <c:v>Staff Experience</c:v>
                </c:pt>
              </c:strCache>
            </c:strRef>
          </c:cat>
          <c:val>
            <c:numRef>
              <c:f>'4i - AA SEND Experience'!$C$108:$C$111</c:f>
              <c:numCache>
                <c:formatCode>General</c:formatCode>
                <c:ptCount val="4"/>
                <c:pt idx="0">
                  <c:v>287</c:v>
                </c:pt>
                <c:pt idx="1">
                  <c:v>256</c:v>
                </c:pt>
                <c:pt idx="2">
                  <c:v>223</c:v>
                </c:pt>
                <c:pt idx="3">
                  <c:v>235</c:v>
                </c:pt>
              </c:numCache>
            </c:numRef>
          </c:val>
        </c:ser>
        <c:ser>
          <c:idx val="2"/>
          <c:order val="2"/>
          <c:tx>
            <c:strRef>
              <c:f>'4i - AA SEND Experience'!$D$107</c:f>
              <c:strCache>
                <c:ptCount val="1"/>
                <c:pt idx="0">
                  <c:v>Communication and Interaction</c:v>
                </c:pt>
              </c:strCache>
            </c:strRef>
          </c:tx>
          <c:invertIfNegative val="0"/>
          <c:cat>
            <c:strRef>
              <c:f>'4i - AA SEND Experience'!$A$108:$A$111</c:f>
              <c:strCache>
                <c:ptCount val="4"/>
                <c:pt idx="0">
                  <c:v>Physical Access</c:v>
                </c:pt>
                <c:pt idx="1">
                  <c:v>Specialist Resources</c:v>
                </c:pt>
                <c:pt idx="2">
                  <c:v>Staffing Levels</c:v>
                </c:pt>
                <c:pt idx="3">
                  <c:v>Staff Experience</c:v>
                </c:pt>
              </c:strCache>
            </c:strRef>
          </c:cat>
          <c:val>
            <c:numRef>
              <c:f>'4i - AA SEND Experience'!$D$108:$D$111</c:f>
              <c:numCache>
                <c:formatCode>General</c:formatCode>
                <c:ptCount val="4"/>
                <c:pt idx="0">
                  <c:v>320</c:v>
                </c:pt>
                <c:pt idx="1">
                  <c:v>292</c:v>
                </c:pt>
                <c:pt idx="2">
                  <c:v>263</c:v>
                </c:pt>
                <c:pt idx="3">
                  <c:v>269</c:v>
                </c:pt>
              </c:numCache>
            </c:numRef>
          </c:val>
        </c:ser>
        <c:ser>
          <c:idx val="3"/>
          <c:order val="3"/>
          <c:tx>
            <c:strRef>
              <c:f>'4i - AA SEND Experience'!$E$107</c:f>
              <c:strCache>
                <c:ptCount val="1"/>
                <c:pt idx="0">
                  <c:v>Sensory Needs</c:v>
                </c:pt>
              </c:strCache>
            </c:strRef>
          </c:tx>
          <c:invertIfNegative val="0"/>
          <c:cat>
            <c:strRef>
              <c:f>'4i - AA SEND Experience'!$A$108:$A$111</c:f>
              <c:strCache>
                <c:ptCount val="4"/>
                <c:pt idx="0">
                  <c:v>Physical Access</c:v>
                </c:pt>
                <c:pt idx="1">
                  <c:v>Specialist Resources</c:v>
                </c:pt>
                <c:pt idx="2">
                  <c:v>Staffing Levels</c:v>
                </c:pt>
                <c:pt idx="3">
                  <c:v>Staff Experience</c:v>
                </c:pt>
              </c:strCache>
            </c:strRef>
          </c:cat>
          <c:val>
            <c:numRef>
              <c:f>'4i - AA SEND Experience'!$E$108:$E$111</c:f>
              <c:numCache>
                <c:formatCode>General</c:formatCode>
                <c:ptCount val="4"/>
                <c:pt idx="0">
                  <c:v>241</c:v>
                </c:pt>
                <c:pt idx="1">
                  <c:v>194</c:v>
                </c:pt>
                <c:pt idx="2">
                  <c:v>187</c:v>
                </c:pt>
                <c:pt idx="3">
                  <c:v>190</c:v>
                </c:pt>
              </c:numCache>
            </c:numRef>
          </c:val>
        </c:ser>
        <c:ser>
          <c:idx val="4"/>
          <c:order val="4"/>
          <c:tx>
            <c:strRef>
              <c:f>'4i - AA SEND Experience'!$F$107</c:f>
              <c:strCache>
                <c:ptCount val="1"/>
                <c:pt idx="0">
                  <c:v>Physical Needs</c:v>
                </c:pt>
              </c:strCache>
            </c:strRef>
          </c:tx>
          <c:invertIfNegative val="0"/>
          <c:cat>
            <c:strRef>
              <c:f>'4i - AA SEND Experience'!$A$108:$A$111</c:f>
              <c:strCache>
                <c:ptCount val="4"/>
                <c:pt idx="0">
                  <c:v>Physical Access</c:v>
                </c:pt>
                <c:pt idx="1">
                  <c:v>Specialist Resources</c:v>
                </c:pt>
                <c:pt idx="2">
                  <c:v>Staffing Levels</c:v>
                </c:pt>
                <c:pt idx="3">
                  <c:v>Staff Experience</c:v>
                </c:pt>
              </c:strCache>
            </c:strRef>
          </c:cat>
          <c:val>
            <c:numRef>
              <c:f>'4i - AA SEND Experience'!$F$108:$F$111</c:f>
              <c:numCache>
                <c:formatCode>General</c:formatCode>
                <c:ptCount val="4"/>
                <c:pt idx="0">
                  <c:v>199</c:v>
                </c:pt>
                <c:pt idx="1">
                  <c:v>146</c:v>
                </c:pt>
                <c:pt idx="2">
                  <c:v>143</c:v>
                </c:pt>
                <c:pt idx="3">
                  <c:v>157</c:v>
                </c:pt>
              </c:numCache>
            </c:numRef>
          </c:val>
        </c:ser>
        <c:ser>
          <c:idx val="5"/>
          <c:order val="5"/>
          <c:tx>
            <c:strRef>
              <c:f>'4i - AA SEND Experience'!$G$107</c:f>
              <c:strCache>
                <c:ptCount val="1"/>
                <c:pt idx="0">
                  <c:v>Medical Condition / Symptom</c:v>
                </c:pt>
              </c:strCache>
            </c:strRef>
          </c:tx>
          <c:invertIfNegative val="0"/>
          <c:cat>
            <c:strRef>
              <c:f>'4i - AA SEND Experience'!$A$108:$A$111</c:f>
              <c:strCache>
                <c:ptCount val="4"/>
                <c:pt idx="0">
                  <c:v>Physical Access</c:v>
                </c:pt>
                <c:pt idx="1">
                  <c:v>Specialist Resources</c:v>
                </c:pt>
                <c:pt idx="2">
                  <c:v>Staffing Levels</c:v>
                </c:pt>
                <c:pt idx="3">
                  <c:v>Staff Experience</c:v>
                </c:pt>
              </c:strCache>
            </c:strRef>
          </c:cat>
          <c:val>
            <c:numRef>
              <c:f>'4i - AA SEND Experience'!$G$108:$G$111</c:f>
              <c:numCache>
                <c:formatCode>General</c:formatCode>
                <c:ptCount val="4"/>
                <c:pt idx="0">
                  <c:v>228</c:v>
                </c:pt>
                <c:pt idx="1">
                  <c:v>170</c:v>
                </c:pt>
                <c:pt idx="2">
                  <c:v>164</c:v>
                </c:pt>
                <c:pt idx="3">
                  <c:v>156</c:v>
                </c:pt>
              </c:numCache>
            </c:numRef>
          </c:val>
        </c:ser>
        <c:ser>
          <c:idx val="6"/>
          <c:order val="6"/>
          <c:tx>
            <c:strRef>
              <c:f>'4i - AA SEND Experience'!$H$107</c:f>
              <c:strCache>
                <c:ptCount val="1"/>
                <c:pt idx="0">
                  <c:v>Other</c:v>
                </c:pt>
              </c:strCache>
            </c:strRef>
          </c:tx>
          <c:invertIfNegative val="0"/>
          <c:cat>
            <c:strRef>
              <c:f>'4i - AA SEND Experience'!$A$108:$A$111</c:f>
              <c:strCache>
                <c:ptCount val="4"/>
                <c:pt idx="0">
                  <c:v>Physical Access</c:v>
                </c:pt>
                <c:pt idx="1">
                  <c:v>Specialist Resources</c:v>
                </c:pt>
                <c:pt idx="2">
                  <c:v>Staffing Levels</c:v>
                </c:pt>
                <c:pt idx="3">
                  <c:v>Staff Experience</c:v>
                </c:pt>
              </c:strCache>
            </c:strRef>
          </c:cat>
          <c:val>
            <c:numRef>
              <c:f>'4i - AA SEND Experience'!$H$108:$H$111</c:f>
              <c:numCache>
                <c:formatCode>General</c:formatCode>
                <c:ptCount val="4"/>
                <c:pt idx="0">
                  <c:v>22</c:v>
                </c:pt>
                <c:pt idx="1">
                  <c:v>20</c:v>
                </c:pt>
                <c:pt idx="2">
                  <c:v>34</c:v>
                </c:pt>
                <c:pt idx="3">
                  <c:v>28</c:v>
                </c:pt>
              </c:numCache>
            </c:numRef>
          </c:val>
        </c:ser>
        <c:dLbls>
          <c:showLegendKey val="0"/>
          <c:showVal val="0"/>
          <c:showCatName val="0"/>
          <c:showSerName val="0"/>
          <c:showPercent val="0"/>
          <c:showBubbleSize val="0"/>
        </c:dLbls>
        <c:gapWidth val="106"/>
        <c:overlap val="-26"/>
        <c:axId val="246737920"/>
        <c:axId val="249041664"/>
      </c:barChart>
      <c:catAx>
        <c:axId val="246737920"/>
        <c:scaling>
          <c:orientation val="minMax"/>
        </c:scaling>
        <c:delete val="0"/>
        <c:axPos val="b"/>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249041664"/>
        <c:crosses val="autoZero"/>
        <c:auto val="1"/>
        <c:lblAlgn val="ctr"/>
        <c:lblOffset val="100"/>
        <c:tickMarkSkip val="1"/>
        <c:noMultiLvlLbl val="0"/>
      </c:catAx>
      <c:valAx>
        <c:axId val="249041664"/>
        <c:scaling>
          <c:orientation val="minMax"/>
        </c:scaling>
        <c:delete val="0"/>
        <c:axPos val="l"/>
        <c:majorGridlines/>
        <c:numFmt formatCode="General" sourceLinked="1"/>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246737920"/>
        <c:crosses val="autoZero"/>
        <c:crossBetween val="between"/>
      </c:valAx>
    </c:plotArea>
    <c:legend>
      <c:legendPos val="tr"/>
      <c:layout/>
      <c:overlay val="0"/>
      <c:txPr>
        <a:bodyPr/>
        <a:lstStyle/>
        <a:p>
          <a:pPr>
            <a:defRPr>
              <a:latin typeface="Arial" panose="020B0604020202020204" pitchFamily="34" charset="0"/>
              <a:cs typeface="Arial" panose="020B0604020202020204" pitchFamily="34" charset="0"/>
            </a:defRPr>
          </a:pPr>
          <a:endParaRPr lang="en-US"/>
        </a:p>
      </c:txPr>
    </c:legend>
    <c:plotVisOnly val="0"/>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561975</xdr:colOff>
      <xdr:row>82</xdr:row>
      <xdr:rowOff>95250</xdr:rowOff>
    </xdr:from>
    <xdr:to>
      <xdr:col>7</xdr:col>
      <xdr:colOff>457200</xdr:colOff>
      <xdr:row>103</xdr:row>
      <xdr:rowOff>109539</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hildcareAudit/2014-15/CSA/Data%20Profiles/2016-02-01_CSA_Profiles_(jo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F Total Providers"/>
      <sheetName val="NEF Max Children"/>
      <sheetName val="NEF Vacancies"/>
      <sheetName val="Total Providers"/>
      <sheetName val="Max Children"/>
      <sheetName val="Vacancies"/>
      <sheetName val="CSA_Places_Vacancies_Mapped"/>
      <sheetName val="Childminder Pickups"/>
      <sheetName val="Demand Unmet"/>
      <sheetName val="Summary Table (Profile)"/>
      <sheetName val="Enquiries"/>
      <sheetName val="Sheet6"/>
      <sheetName val="2YO Funding"/>
      <sheetName val="3+4 YO &amp; NEF Table"/>
      <sheetName val="Quality"/>
      <sheetName val="Lookup"/>
      <sheetName val="2YO Vacancies For Profiles"/>
      <sheetName val="Reception Childre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2">
          <cell r="A2" t="str">
            <v>Bedworth Heath Children's Centre &amp; Nursery School</v>
          </cell>
        </row>
        <row r="3">
          <cell r="A3" t="str">
            <v>Bulkington Children's Centre</v>
          </cell>
        </row>
        <row r="4">
          <cell r="A4" t="str">
            <v>Rainbow Children's Centre</v>
          </cell>
        </row>
        <row r="5">
          <cell r="A5" t="str">
            <v>Kenilworth Children's Centre &amp; Nursery school</v>
          </cell>
        </row>
        <row r="6">
          <cell r="A6" t="str">
            <v>St. Johns Children's Centre (Kenilworth)</v>
          </cell>
        </row>
        <row r="7">
          <cell r="A7" t="str">
            <v>Kingsway Children's Centre</v>
          </cell>
        </row>
        <row r="8">
          <cell r="A8" t="str">
            <v>Lillington Children's Centre &amp; Community Centre</v>
          </cell>
        </row>
        <row r="9">
          <cell r="A9" t="str">
            <v>Sydenham Children's Centre</v>
          </cell>
        </row>
        <row r="10">
          <cell r="A10" t="str">
            <v>Whitnash Children's Centre</v>
          </cell>
        </row>
        <row r="11">
          <cell r="A11" t="str">
            <v>Atherstone Early Years Centre</v>
          </cell>
        </row>
        <row r="12">
          <cell r="A12" t="str">
            <v>Coleshill Children's Centre</v>
          </cell>
        </row>
        <row r="13">
          <cell r="A13" t="str">
            <v>Kingsbury Children's Centre</v>
          </cell>
        </row>
        <row r="14">
          <cell r="A14" t="str">
            <v>Mancetter Sure Start Children's Centre</v>
          </cell>
        </row>
        <row r="15">
          <cell r="A15" t="str">
            <v>Polesworth Children's Centre</v>
          </cell>
        </row>
        <row r="16">
          <cell r="A16" t="str">
            <v>Abbey Children's Centre</v>
          </cell>
        </row>
        <row r="17">
          <cell r="A17" t="str">
            <v>Camp Hill Children's Centre</v>
          </cell>
        </row>
        <row r="18">
          <cell r="A18" t="str">
            <v>Ladybrook Children's Centre</v>
          </cell>
        </row>
        <row r="19">
          <cell r="A19" t="str">
            <v>Park Lane Children's Centre</v>
          </cell>
        </row>
        <row r="20">
          <cell r="A20" t="str">
            <v>Riversley Park Children's Centre</v>
          </cell>
        </row>
        <row r="21">
          <cell r="A21" t="str">
            <v>Boughton Leigh Children's Centre</v>
          </cell>
        </row>
        <row r="22">
          <cell r="A22" t="str">
            <v>Cawston Children's Centre</v>
          </cell>
        </row>
        <row r="23">
          <cell r="A23" t="str">
            <v>Claremont Children's Centre</v>
          </cell>
        </row>
        <row r="24">
          <cell r="A24" t="str">
            <v>Dunchurch &amp; District Children's Centre</v>
          </cell>
        </row>
        <row r="25">
          <cell r="A25" t="str">
            <v>Hillmorton Children's Centre</v>
          </cell>
        </row>
        <row r="26">
          <cell r="A26" t="str">
            <v>Newbold Riverside Children's Centre</v>
          </cell>
        </row>
        <row r="27">
          <cell r="A27" t="str">
            <v>Oakfield Children's Centre</v>
          </cell>
        </row>
        <row r="28">
          <cell r="A28" t="str">
            <v>Wolston Children's Centre</v>
          </cell>
        </row>
        <row r="29">
          <cell r="A29" t="str">
            <v>Badger Valley Children's Centre</v>
          </cell>
        </row>
        <row r="30">
          <cell r="A30" t="str">
            <v>Lighthorne Heath &amp; District Children's Centre</v>
          </cell>
        </row>
        <row r="31">
          <cell r="A31" t="str">
            <v>Wellies Children's Centre</v>
          </cell>
        </row>
        <row r="32">
          <cell r="A32" t="str">
            <v>Alcester &amp; District Children's Centre</v>
          </cell>
        </row>
        <row r="33">
          <cell r="A33" t="str">
            <v>Clopton and District Children's Centre</v>
          </cell>
        </row>
        <row r="34">
          <cell r="A34" t="str">
            <v>Stratford Children's Centre</v>
          </cell>
        </row>
        <row r="35">
          <cell r="A35" t="str">
            <v>Studley &amp; District Children's Centre</v>
          </cell>
        </row>
        <row r="36">
          <cell r="A36" t="str">
            <v>Southam &amp; District Children's Centre</v>
          </cell>
        </row>
        <row r="37">
          <cell r="A37" t="str">
            <v>St. Michael's Children's Centre</v>
          </cell>
        </row>
        <row r="38">
          <cell r="A38" t="str">
            <v>Stockingford Children's Centre</v>
          </cell>
        </row>
        <row r="39">
          <cell r="A39" t="str">
            <v>Newburugh &amp; Westgate Children's Centre</v>
          </cell>
        </row>
        <row r="40">
          <cell r="A40" t="str">
            <v>Warwick Children's Centre &amp; Nursery school</v>
          </cell>
        </row>
      </sheetData>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41"/>
  <sheetViews>
    <sheetView showGridLines="0" tabSelected="1" zoomScaleNormal="100" workbookViewId="0">
      <selection activeCell="A2" sqref="A2"/>
    </sheetView>
  </sheetViews>
  <sheetFormatPr defaultRowHeight="15" x14ac:dyDescent="0.2"/>
  <cols>
    <col min="1" max="1" width="18" style="30" customWidth="1"/>
    <col min="2" max="2" width="80.77734375" style="29" customWidth="1"/>
    <col min="3" max="3" width="52.5546875" style="11" bestFit="1" customWidth="1"/>
  </cols>
  <sheetData>
    <row r="1" spans="1:4" x14ac:dyDescent="0.2">
      <c r="A1" s="136"/>
    </row>
    <row r="2" spans="1:4" s="31" customFormat="1" ht="42.75" customHeight="1" x14ac:dyDescent="0.2">
      <c r="A2" s="51" t="s">
        <v>80</v>
      </c>
      <c r="B2" s="52" t="s">
        <v>58</v>
      </c>
      <c r="C2" s="51" t="s">
        <v>57</v>
      </c>
    </row>
    <row r="3" spans="1:4" ht="15.75" customHeight="1" x14ac:dyDescent="0.2">
      <c r="A3" s="694" t="s">
        <v>60</v>
      </c>
      <c r="B3" s="562" t="s">
        <v>337</v>
      </c>
      <c r="C3" s="563" t="s">
        <v>336</v>
      </c>
      <c r="D3" s="57"/>
    </row>
    <row r="4" spans="1:4" x14ac:dyDescent="0.2">
      <c r="A4" s="694"/>
      <c r="B4" s="562" t="s">
        <v>20</v>
      </c>
      <c r="C4" s="563" t="s">
        <v>85</v>
      </c>
      <c r="D4" s="57"/>
    </row>
    <row r="5" spans="1:4" ht="28.5" x14ac:dyDescent="0.2">
      <c r="A5" s="694"/>
      <c r="B5" s="562" t="s">
        <v>434</v>
      </c>
      <c r="C5" s="566" t="s">
        <v>338</v>
      </c>
    </row>
    <row r="6" spans="1:4" x14ac:dyDescent="0.2">
      <c r="A6" s="694"/>
      <c r="B6" s="562" t="s">
        <v>475</v>
      </c>
      <c r="C6" s="174" t="s">
        <v>342</v>
      </c>
    </row>
    <row r="7" spans="1:4" ht="15" customHeight="1" x14ac:dyDescent="0.2">
      <c r="A7" s="694" t="s">
        <v>59</v>
      </c>
      <c r="B7" s="562" t="s">
        <v>480</v>
      </c>
      <c r="C7" s="174" t="s">
        <v>343</v>
      </c>
    </row>
    <row r="8" spans="1:4" x14ac:dyDescent="0.2">
      <c r="A8" s="694"/>
      <c r="B8" s="562" t="s">
        <v>84</v>
      </c>
      <c r="C8" s="174" t="s">
        <v>343</v>
      </c>
    </row>
    <row r="9" spans="1:4" x14ac:dyDescent="0.2">
      <c r="A9" s="694"/>
      <c r="B9" s="562" t="s">
        <v>484</v>
      </c>
      <c r="C9" s="174" t="s">
        <v>343</v>
      </c>
    </row>
    <row r="10" spans="1:4" ht="14.25" customHeight="1" x14ac:dyDescent="0.2">
      <c r="A10" s="695" t="s">
        <v>113</v>
      </c>
      <c r="B10" s="562" t="s">
        <v>112</v>
      </c>
      <c r="C10" s="174" t="s">
        <v>343</v>
      </c>
    </row>
    <row r="11" spans="1:4" ht="18" customHeight="1" x14ac:dyDescent="0.2">
      <c r="A11" s="696"/>
      <c r="B11" s="562" t="s">
        <v>486</v>
      </c>
      <c r="C11" s="174" t="s">
        <v>343</v>
      </c>
    </row>
    <row r="12" spans="1:4" ht="15" customHeight="1" x14ac:dyDescent="0.2">
      <c r="A12" s="694" t="s">
        <v>111</v>
      </c>
      <c r="B12" s="562" t="s">
        <v>489</v>
      </c>
      <c r="C12" s="174" t="s">
        <v>343</v>
      </c>
    </row>
    <row r="13" spans="1:4" x14ac:dyDescent="0.2">
      <c r="A13" s="694"/>
      <c r="B13" s="562" t="s">
        <v>491</v>
      </c>
      <c r="C13" s="174" t="s">
        <v>384</v>
      </c>
    </row>
    <row r="14" spans="1:4" ht="15" customHeight="1" x14ac:dyDescent="0.2">
      <c r="A14" s="694"/>
      <c r="B14" s="562" t="s">
        <v>496</v>
      </c>
      <c r="C14" s="174" t="s">
        <v>424</v>
      </c>
    </row>
    <row r="15" spans="1:4" x14ac:dyDescent="0.2">
      <c r="A15" s="694"/>
      <c r="B15" s="562" t="s">
        <v>502</v>
      </c>
      <c r="C15" s="174" t="s">
        <v>343</v>
      </c>
    </row>
    <row r="16" spans="1:4" ht="15" customHeight="1" x14ac:dyDescent="0.2">
      <c r="A16" s="694"/>
      <c r="B16" s="562" t="s">
        <v>505</v>
      </c>
      <c r="C16" s="174" t="s">
        <v>424</v>
      </c>
    </row>
    <row r="17" spans="1:3" ht="15" customHeight="1" x14ac:dyDescent="0.2">
      <c r="A17" s="694"/>
      <c r="B17" s="562" t="s">
        <v>512</v>
      </c>
      <c r="C17" s="174" t="s">
        <v>424</v>
      </c>
    </row>
    <row r="18" spans="1:3" x14ac:dyDescent="0.2">
      <c r="A18" s="694"/>
      <c r="B18" s="562" t="s">
        <v>225</v>
      </c>
      <c r="C18" s="174" t="s">
        <v>349</v>
      </c>
    </row>
    <row r="19" spans="1:3" x14ac:dyDescent="0.2">
      <c r="A19" s="694"/>
      <c r="B19" s="562" t="s">
        <v>226</v>
      </c>
      <c r="C19" s="174" t="s">
        <v>350</v>
      </c>
    </row>
    <row r="20" spans="1:3" x14ac:dyDescent="0.2">
      <c r="A20" s="694"/>
      <c r="B20" s="562" t="s">
        <v>382</v>
      </c>
      <c r="C20" s="174" t="s">
        <v>351</v>
      </c>
    </row>
    <row r="21" spans="1:3" x14ac:dyDescent="0.2">
      <c r="A21" s="694"/>
      <c r="B21" s="562" t="s">
        <v>227</v>
      </c>
      <c r="C21" s="174" t="s">
        <v>348</v>
      </c>
    </row>
    <row r="22" spans="1:3" x14ac:dyDescent="0.2">
      <c r="A22" s="694"/>
      <c r="B22" s="562" t="s">
        <v>520</v>
      </c>
      <c r="C22" s="174" t="s">
        <v>352</v>
      </c>
    </row>
    <row r="23" spans="1:3" x14ac:dyDescent="0.2">
      <c r="A23" s="694"/>
      <c r="B23" s="634" t="s">
        <v>228</v>
      </c>
      <c r="C23" s="635" t="s">
        <v>383</v>
      </c>
    </row>
    <row r="24" spans="1:3" ht="15" customHeight="1" x14ac:dyDescent="0.2">
      <c r="A24" s="697" t="s">
        <v>306</v>
      </c>
      <c r="B24" s="562" t="s">
        <v>313</v>
      </c>
      <c r="C24" s="174" t="s">
        <v>343</v>
      </c>
    </row>
    <row r="25" spans="1:3" x14ac:dyDescent="0.2">
      <c r="A25" s="698"/>
      <c r="B25" s="562" t="s">
        <v>326</v>
      </c>
      <c r="C25" s="174" t="s">
        <v>351</v>
      </c>
    </row>
    <row r="26" spans="1:3" x14ac:dyDescent="0.2">
      <c r="A26" s="698"/>
      <c r="B26" s="562" t="s">
        <v>327</v>
      </c>
      <c r="C26" s="174" t="s">
        <v>351</v>
      </c>
    </row>
    <row r="27" spans="1:3" x14ac:dyDescent="0.2">
      <c r="A27" s="698"/>
      <c r="B27" s="562" t="s">
        <v>328</v>
      </c>
      <c r="C27" s="174" t="s">
        <v>351</v>
      </c>
    </row>
    <row r="28" spans="1:3" x14ac:dyDescent="0.2">
      <c r="A28" s="61" t="s">
        <v>114</v>
      </c>
      <c r="B28" s="562" t="s">
        <v>114</v>
      </c>
      <c r="C28" s="174" t="s">
        <v>91</v>
      </c>
    </row>
    <row r="34" spans="2:2" x14ac:dyDescent="0.2">
      <c r="B34" s="558" t="s">
        <v>334</v>
      </c>
    </row>
    <row r="35" spans="2:2" x14ac:dyDescent="0.2">
      <c r="B35" s="558"/>
    </row>
    <row r="36" spans="2:2" x14ac:dyDescent="0.2">
      <c r="B36" s="558" t="s">
        <v>329</v>
      </c>
    </row>
    <row r="37" spans="2:2" x14ac:dyDescent="0.2">
      <c r="B37" s="558" t="s">
        <v>330</v>
      </c>
    </row>
    <row r="38" spans="2:2" x14ac:dyDescent="0.2">
      <c r="B38" s="558" t="s">
        <v>331</v>
      </c>
    </row>
    <row r="39" spans="2:2" x14ac:dyDescent="0.2">
      <c r="B39" s="558"/>
    </row>
    <row r="40" spans="2:2" x14ac:dyDescent="0.2">
      <c r="B40" s="558" t="s">
        <v>332</v>
      </c>
    </row>
    <row r="41" spans="2:2" x14ac:dyDescent="0.2">
      <c r="B41" s="558" t="s">
        <v>333</v>
      </c>
    </row>
  </sheetData>
  <sheetProtection password="C6D6" sheet="1" objects="1" scenarios="1"/>
  <mergeCells count="5">
    <mergeCell ref="A3:A6"/>
    <mergeCell ref="A7:A9"/>
    <mergeCell ref="A12:A23"/>
    <mergeCell ref="A10:A11"/>
    <mergeCell ref="A24:A27"/>
  </mergeCells>
  <hyperlinks>
    <hyperlink ref="B3" location="'1a - Population'!A1" display="1a - Mid-Year Population Estimates 2015"/>
    <hyperlink ref="B4" location="'1b - IMD 2015 LSOAs'!A1" display="1b - Indicies of Multiple Deprivation 2015 - Number of LSOAs in top 30% most deprived"/>
    <hyperlink ref="B5" location="'1c - IMD 2015 Population'!A1" display="1c - Indicies of Multiple Deprivation 2015 - Numbers of under 18s in top 30% most deprived LSOAs"/>
    <hyperlink ref="B6" location="'1d - EYFSP EY Planning Area'!A1" display="1d - Early Years Foundation Stage Results by Children Centre Reach area of pupil residence"/>
    <hyperlink ref="B7" location="'2a - All Providers Data'!A1" display="2a - Total number of providers, places and vacancies by Children's Centre"/>
    <hyperlink ref="B9" location="'2c - Ofsted Inspection Results'!A1" display="2c - Latest Ofsted inspection results by Children's Centre"/>
    <hyperlink ref="B8" location="'2b - Provider trends over time '!A1" display="2b - Numbers of providers and places in Warwickshire over time"/>
    <hyperlink ref="B10" location="'3a - Childminder Pick Up'!A1" display="3a - Primary schools in Warwickshire where there are no childminder pick ups registered on FIS database"/>
    <hyperlink ref="B12" location="'4a - 2 YO Registered Prov'!A1" display="4a - 2 Help providers by type and Children's Centre"/>
    <hyperlink ref="B13" location="'4b - 2Help Take Up'!A1" display="4b - 2 Help Take up by Children Centre"/>
    <hyperlink ref="B15" location="'4d - NEF Registered Prov'!A1" display="4d - NEF providers by type and Children's Centre"/>
    <hyperlink ref="B16" location="'4e - NEF Take Up by EYPA(L)'!A1" display="4e - Instances of NEF funding by resident Early Years Planning Area (Lower) and Area where funding is taken"/>
    <hyperlink ref="B18" location="'4g - DLA Claimants'!A1" display="4g - DLA Claimants by Borough/District"/>
    <hyperlink ref="B19" location="'4h - IDS Case Load'!A1" display="4h - IDS case numbers by Borough/District and School Entry Year"/>
    <hyperlink ref="B20" location="'4i - AA SEND Experience'!A1" display="4i - Autumn Audit 2015 - Providers specialisms with SEN/D"/>
    <hyperlink ref="B21" location="'4j - WTC and CTC'!A1" display="4j - Working Tax Credits and Child Tax Credits by families by District"/>
    <hyperlink ref="B22" location="'4k - Pupil Premium'!A1" display="4k - Pupil Premium breakdown by Children’s Centre group "/>
    <hyperlink ref="B28" location="'Gaps Analysis'!A1" display="Gaps Analysis"/>
    <hyperlink ref="B23" location="'4l - Early Years Pupil Premium'!A1" display="4l - Early Years Pupil Premium"/>
    <hyperlink ref="B11" location="'3b - FIS Enquiries'!A1" display="3b - FIS childcare enquiries by provider type subject and Children's Centre reach area of enquirer's residence"/>
    <hyperlink ref="B17" location="'4f - 30hrs Take Up by EYPA(L)'!A1" display="4f - Instances of 30hrs funding by resident Early Years Planning Area (Lower) and Area where funding is taken"/>
    <hyperlink ref="B14" location="'4c - 2Help by EYPA(L)'!A1" display="4c - Instances of 2Help funding by resident Early Years Planning Area (Lower) and Area where funding is taken"/>
    <hyperlink ref="B24" location="'5a - Charges by Provision Type'!A1" display="5a - Charges by Provision Type"/>
    <hyperlink ref="B25" location="'5b - Hourly charge for under 2s'!A1" display="5b - Average Hourly Charge for a Child Under 2"/>
    <hyperlink ref="B26" location="'5c - Hourly charge for 2yrs'!A1" display="5c - Average hourly charge for a 2 year old child (outside funded hours)"/>
    <hyperlink ref="B27" location="'5d - Hourly charge for 3&amp;4yrs'!A1" display="5d - Average hourly charge for 3 and 4 year olds (outside funded hours)"/>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B1:C263"/>
  <sheetViews>
    <sheetView showGridLines="0" workbookViewId="0">
      <pane ySplit="6" topLeftCell="A7" activePane="bottomLeft" state="frozen"/>
      <selection pane="bottomLeft" activeCell="B2" sqref="B2"/>
    </sheetView>
  </sheetViews>
  <sheetFormatPr defaultRowHeight="15" x14ac:dyDescent="0.2"/>
  <cols>
    <col min="1" max="1" width="0.5546875" customWidth="1"/>
    <col min="2" max="2" width="40.5546875" bestFit="1" customWidth="1"/>
    <col min="3" max="3" width="17.33203125" customWidth="1"/>
  </cols>
  <sheetData>
    <row r="1" spans="2:3" ht="15.75" x14ac:dyDescent="0.25">
      <c r="B1" s="190" t="s">
        <v>485</v>
      </c>
      <c r="C1" s="55"/>
    </row>
    <row r="2" spans="2:3" x14ac:dyDescent="0.2">
      <c r="B2" s="9" t="s">
        <v>27</v>
      </c>
    </row>
    <row r="4" spans="2:3" ht="31.5" customHeight="1" x14ac:dyDescent="0.2">
      <c r="B4" s="594" t="s">
        <v>487</v>
      </c>
      <c r="C4" s="777" t="s">
        <v>347</v>
      </c>
    </row>
    <row r="5" spans="2:3" ht="15.75" customHeight="1" x14ac:dyDescent="0.2">
      <c r="B5" s="199" t="s">
        <v>476</v>
      </c>
      <c r="C5" s="778"/>
    </row>
    <row r="6" spans="2:3" ht="16.5" customHeight="1" thickBot="1" x14ac:dyDescent="0.25">
      <c r="B6" s="200" t="s">
        <v>212</v>
      </c>
      <c r="C6" s="778"/>
    </row>
    <row r="7" spans="2:3" ht="15.75" x14ac:dyDescent="0.25">
      <c r="B7" s="191" t="s">
        <v>9</v>
      </c>
      <c r="C7" s="192">
        <v>14</v>
      </c>
    </row>
    <row r="8" spans="2:3" x14ac:dyDescent="0.2">
      <c r="B8" s="197" t="s">
        <v>451</v>
      </c>
      <c r="C8" s="198">
        <v>5</v>
      </c>
    </row>
    <row r="9" spans="2:3" x14ac:dyDescent="0.2">
      <c r="B9" s="193" t="s">
        <v>61</v>
      </c>
      <c r="C9" s="194">
        <v>2</v>
      </c>
    </row>
    <row r="10" spans="2:3" x14ac:dyDescent="0.2">
      <c r="B10" s="193" t="s">
        <v>63</v>
      </c>
      <c r="C10" s="194">
        <v>1</v>
      </c>
    </row>
    <row r="11" spans="2:3" x14ac:dyDescent="0.2">
      <c r="B11" s="193" t="s">
        <v>344</v>
      </c>
      <c r="C11" s="194">
        <v>1</v>
      </c>
    </row>
    <row r="12" spans="2:3" x14ac:dyDescent="0.2">
      <c r="B12" s="193" t="s">
        <v>68</v>
      </c>
      <c r="C12" s="194">
        <v>1</v>
      </c>
    </row>
    <row r="13" spans="2:3" x14ac:dyDescent="0.2">
      <c r="B13" s="197" t="s">
        <v>452</v>
      </c>
      <c r="C13" s="198">
        <v>3</v>
      </c>
    </row>
    <row r="14" spans="2:3" x14ac:dyDescent="0.2">
      <c r="B14" s="193" t="s">
        <v>61</v>
      </c>
      <c r="C14" s="194">
        <v>2</v>
      </c>
    </row>
    <row r="15" spans="2:3" x14ac:dyDescent="0.2">
      <c r="B15" s="193" t="s">
        <v>63</v>
      </c>
      <c r="C15" s="194">
        <v>1</v>
      </c>
    </row>
    <row r="16" spans="2:3" x14ac:dyDescent="0.2">
      <c r="B16" s="197" t="s">
        <v>453</v>
      </c>
      <c r="C16" s="198">
        <v>6</v>
      </c>
    </row>
    <row r="17" spans="2:3" ht="15.75" thickBot="1" x14ac:dyDescent="0.25">
      <c r="B17" s="193" t="s">
        <v>61</v>
      </c>
      <c r="C17" s="194">
        <v>6</v>
      </c>
    </row>
    <row r="18" spans="2:3" ht="15.75" x14ac:dyDescent="0.25">
      <c r="B18" s="191" t="s">
        <v>15</v>
      </c>
      <c r="C18" s="192">
        <v>29</v>
      </c>
    </row>
    <row r="19" spans="2:3" x14ac:dyDescent="0.2">
      <c r="B19" s="197" t="s">
        <v>15</v>
      </c>
      <c r="C19" s="198">
        <v>12</v>
      </c>
    </row>
    <row r="20" spans="2:3" x14ac:dyDescent="0.2">
      <c r="B20" s="193" t="s">
        <v>61</v>
      </c>
      <c r="C20" s="194">
        <v>8</v>
      </c>
    </row>
    <row r="21" spans="2:3" x14ac:dyDescent="0.2">
      <c r="B21" s="193" t="s">
        <v>63</v>
      </c>
      <c r="C21" s="194">
        <v>3</v>
      </c>
    </row>
    <row r="22" spans="2:3" x14ac:dyDescent="0.2">
      <c r="B22" s="193" t="s">
        <v>71</v>
      </c>
      <c r="C22" s="194">
        <v>1</v>
      </c>
    </row>
    <row r="23" spans="2:3" x14ac:dyDescent="0.2">
      <c r="B23" s="197" t="s">
        <v>481</v>
      </c>
      <c r="C23" s="198">
        <v>17</v>
      </c>
    </row>
    <row r="24" spans="2:3" x14ac:dyDescent="0.2">
      <c r="B24" s="193" t="s">
        <v>61</v>
      </c>
      <c r="C24" s="194">
        <v>10</v>
      </c>
    </row>
    <row r="25" spans="2:3" x14ac:dyDescent="0.2">
      <c r="B25" s="193" t="s">
        <v>63</v>
      </c>
      <c r="C25" s="194">
        <v>5</v>
      </c>
    </row>
    <row r="26" spans="2:3" x14ac:dyDescent="0.2">
      <c r="B26" s="193" t="s">
        <v>67</v>
      </c>
      <c r="C26" s="194">
        <v>1</v>
      </c>
    </row>
    <row r="27" spans="2:3" ht="15.75" thickBot="1" x14ac:dyDescent="0.25">
      <c r="B27" s="193" t="s">
        <v>71</v>
      </c>
      <c r="C27" s="194">
        <v>1</v>
      </c>
    </row>
    <row r="28" spans="2:3" ht="15.75" x14ac:dyDescent="0.25">
      <c r="B28" s="191" t="s">
        <v>16</v>
      </c>
      <c r="C28" s="192">
        <v>151</v>
      </c>
    </row>
    <row r="29" spans="2:3" x14ac:dyDescent="0.2">
      <c r="B29" s="197" t="s">
        <v>468</v>
      </c>
      <c r="C29" s="198">
        <v>48</v>
      </c>
    </row>
    <row r="30" spans="2:3" x14ac:dyDescent="0.2">
      <c r="B30" s="193" t="s">
        <v>61</v>
      </c>
      <c r="C30" s="194">
        <v>22</v>
      </c>
    </row>
    <row r="31" spans="2:3" x14ac:dyDescent="0.2">
      <c r="B31" s="193" t="s">
        <v>63</v>
      </c>
      <c r="C31" s="194">
        <v>14</v>
      </c>
    </row>
    <row r="32" spans="2:3" x14ac:dyDescent="0.2">
      <c r="B32" s="193" t="s">
        <v>344</v>
      </c>
      <c r="C32" s="194">
        <v>3</v>
      </c>
    </row>
    <row r="33" spans="2:3" x14ac:dyDescent="0.2">
      <c r="B33" s="193" t="s">
        <v>67</v>
      </c>
      <c r="C33" s="194">
        <v>3</v>
      </c>
    </row>
    <row r="34" spans="2:3" x14ac:dyDescent="0.2">
      <c r="B34" s="193" t="s">
        <v>68</v>
      </c>
      <c r="C34" s="194">
        <v>1</v>
      </c>
    </row>
    <row r="35" spans="2:3" x14ac:dyDescent="0.2">
      <c r="B35" s="193" t="s">
        <v>71</v>
      </c>
      <c r="C35" s="194">
        <v>5</v>
      </c>
    </row>
    <row r="36" spans="2:3" x14ac:dyDescent="0.2">
      <c r="B36" s="197" t="s">
        <v>469</v>
      </c>
      <c r="C36" s="198">
        <v>41</v>
      </c>
    </row>
    <row r="37" spans="2:3" x14ac:dyDescent="0.2">
      <c r="B37" s="193" t="s">
        <v>61</v>
      </c>
      <c r="C37" s="194">
        <v>24</v>
      </c>
    </row>
    <row r="38" spans="2:3" x14ac:dyDescent="0.2">
      <c r="B38" s="193" t="s">
        <v>62</v>
      </c>
      <c r="C38" s="194">
        <v>1</v>
      </c>
    </row>
    <row r="39" spans="2:3" x14ac:dyDescent="0.2">
      <c r="B39" s="193" t="s">
        <v>63</v>
      </c>
      <c r="C39" s="194">
        <v>9</v>
      </c>
    </row>
    <row r="40" spans="2:3" x14ac:dyDescent="0.2">
      <c r="B40" s="193" t="s">
        <v>64</v>
      </c>
      <c r="C40" s="194">
        <v>3</v>
      </c>
    </row>
    <row r="41" spans="2:3" x14ac:dyDescent="0.2">
      <c r="B41" s="193" t="s">
        <v>70</v>
      </c>
      <c r="C41" s="194">
        <v>1</v>
      </c>
    </row>
    <row r="42" spans="2:3" x14ac:dyDescent="0.2">
      <c r="B42" s="193" t="s">
        <v>71</v>
      </c>
      <c r="C42" s="194">
        <v>3</v>
      </c>
    </row>
    <row r="43" spans="2:3" x14ac:dyDescent="0.2">
      <c r="B43" s="197" t="s">
        <v>470</v>
      </c>
      <c r="C43" s="198">
        <v>23</v>
      </c>
    </row>
    <row r="44" spans="2:3" x14ac:dyDescent="0.2">
      <c r="B44" s="193" t="s">
        <v>61</v>
      </c>
      <c r="C44" s="194">
        <v>15</v>
      </c>
    </row>
    <row r="45" spans="2:3" x14ac:dyDescent="0.2">
      <c r="B45" s="193" t="s">
        <v>63</v>
      </c>
      <c r="C45" s="194">
        <v>7</v>
      </c>
    </row>
    <row r="46" spans="2:3" x14ac:dyDescent="0.2">
      <c r="B46" s="193" t="s">
        <v>71</v>
      </c>
      <c r="C46" s="194">
        <v>1</v>
      </c>
    </row>
    <row r="47" spans="2:3" x14ac:dyDescent="0.2">
      <c r="B47" s="197" t="s">
        <v>471</v>
      </c>
      <c r="C47" s="198">
        <v>39</v>
      </c>
    </row>
    <row r="48" spans="2:3" x14ac:dyDescent="0.2">
      <c r="B48" s="193" t="s">
        <v>61</v>
      </c>
      <c r="C48" s="194">
        <v>28</v>
      </c>
    </row>
    <row r="49" spans="2:3" x14ac:dyDescent="0.2">
      <c r="B49" s="193" t="s">
        <v>63</v>
      </c>
      <c r="C49" s="194">
        <v>5</v>
      </c>
    </row>
    <row r="50" spans="2:3" x14ac:dyDescent="0.2">
      <c r="B50" s="193" t="s">
        <v>344</v>
      </c>
      <c r="C50" s="194">
        <v>1</v>
      </c>
    </row>
    <row r="51" spans="2:3" x14ac:dyDescent="0.2">
      <c r="B51" s="193" t="s">
        <v>67</v>
      </c>
      <c r="C51" s="194">
        <v>1</v>
      </c>
    </row>
    <row r="52" spans="2:3" ht="15.75" thickBot="1" x14ac:dyDescent="0.25">
      <c r="B52" s="193" t="s">
        <v>71</v>
      </c>
      <c r="C52" s="194">
        <v>4</v>
      </c>
    </row>
    <row r="53" spans="2:3" ht="15.75" x14ac:dyDescent="0.25">
      <c r="B53" s="191" t="s">
        <v>345</v>
      </c>
      <c r="C53" s="192">
        <v>50</v>
      </c>
    </row>
    <row r="54" spans="2:3" x14ac:dyDescent="0.2">
      <c r="B54" s="197" t="s">
        <v>441</v>
      </c>
      <c r="C54" s="198">
        <v>8</v>
      </c>
    </row>
    <row r="55" spans="2:3" x14ac:dyDescent="0.2">
      <c r="B55" s="193" t="s">
        <v>61</v>
      </c>
      <c r="C55" s="194">
        <v>6</v>
      </c>
    </row>
    <row r="56" spans="2:3" x14ac:dyDescent="0.2">
      <c r="B56" s="193" t="s">
        <v>63</v>
      </c>
      <c r="C56" s="194">
        <v>1</v>
      </c>
    </row>
    <row r="57" spans="2:3" x14ac:dyDescent="0.2">
      <c r="B57" s="193" t="s">
        <v>71</v>
      </c>
      <c r="C57" s="194">
        <v>1</v>
      </c>
    </row>
    <row r="58" spans="2:3" x14ac:dyDescent="0.2">
      <c r="B58" s="197" t="s">
        <v>442</v>
      </c>
      <c r="C58" s="198">
        <v>13</v>
      </c>
    </row>
    <row r="59" spans="2:3" x14ac:dyDescent="0.2">
      <c r="B59" s="193" t="s">
        <v>61</v>
      </c>
      <c r="C59" s="194">
        <v>4</v>
      </c>
    </row>
    <row r="60" spans="2:3" x14ac:dyDescent="0.2">
      <c r="B60" s="193" t="s">
        <v>62</v>
      </c>
      <c r="C60" s="194">
        <v>1</v>
      </c>
    </row>
    <row r="61" spans="2:3" x14ac:dyDescent="0.2">
      <c r="B61" s="193" t="s">
        <v>63</v>
      </c>
      <c r="C61" s="194">
        <v>3</v>
      </c>
    </row>
    <row r="62" spans="2:3" x14ac:dyDescent="0.2">
      <c r="B62" s="193" t="s">
        <v>64</v>
      </c>
      <c r="C62" s="194">
        <v>1</v>
      </c>
    </row>
    <row r="63" spans="2:3" x14ac:dyDescent="0.2">
      <c r="B63" s="193" t="s">
        <v>344</v>
      </c>
      <c r="C63" s="194">
        <v>1</v>
      </c>
    </row>
    <row r="64" spans="2:3" x14ac:dyDescent="0.2">
      <c r="B64" s="193" t="s">
        <v>71</v>
      </c>
      <c r="C64" s="194">
        <v>2</v>
      </c>
    </row>
    <row r="65" spans="2:3" x14ac:dyDescent="0.2">
      <c r="B65" s="193" t="s">
        <v>72</v>
      </c>
      <c r="C65" s="194">
        <v>1</v>
      </c>
    </row>
    <row r="66" spans="2:3" x14ac:dyDescent="0.2">
      <c r="B66" s="197" t="s">
        <v>443</v>
      </c>
      <c r="C66" s="198">
        <v>9</v>
      </c>
    </row>
    <row r="67" spans="2:3" x14ac:dyDescent="0.2">
      <c r="B67" s="193" t="s">
        <v>61</v>
      </c>
      <c r="C67" s="194">
        <v>2</v>
      </c>
    </row>
    <row r="68" spans="2:3" x14ac:dyDescent="0.2">
      <c r="B68" s="193" t="s">
        <v>62</v>
      </c>
      <c r="C68" s="194">
        <v>1</v>
      </c>
    </row>
    <row r="69" spans="2:3" x14ac:dyDescent="0.2">
      <c r="B69" s="193" t="s">
        <v>63</v>
      </c>
      <c r="C69" s="194">
        <v>2</v>
      </c>
    </row>
    <row r="70" spans="2:3" x14ac:dyDescent="0.2">
      <c r="B70" s="193" t="s">
        <v>68</v>
      </c>
      <c r="C70" s="194">
        <v>1</v>
      </c>
    </row>
    <row r="71" spans="2:3" x14ac:dyDescent="0.2">
      <c r="B71" s="193" t="s">
        <v>71</v>
      </c>
      <c r="C71" s="194">
        <v>2</v>
      </c>
    </row>
    <row r="72" spans="2:3" x14ac:dyDescent="0.2">
      <c r="B72" s="193" t="s">
        <v>72</v>
      </c>
      <c r="C72" s="194">
        <v>1</v>
      </c>
    </row>
    <row r="73" spans="2:3" x14ac:dyDescent="0.2">
      <c r="B73" s="197" t="s">
        <v>444</v>
      </c>
      <c r="C73" s="198">
        <v>8</v>
      </c>
    </row>
    <row r="74" spans="2:3" x14ac:dyDescent="0.2">
      <c r="B74" s="193" t="s">
        <v>61</v>
      </c>
      <c r="C74" s="194">
        <v>4</v>
      </c>
    </row>
    <row r="75" spans="2:3" x14ac:dyDescent="0.2">
      <c r="B75" s="193" t="s">
        <v>62</v>
      </c>
      <c r="C75" s="194">
        <v>1</v>
      </c>
    </row>
    <row r="76" spans="2:3" x14ac:dyDescent="0.2">
      <c r="B76" s="193" t="s">
        <v>63</v>
      </c>
      <c r="C76" s="194">
        <v>1</v>
      </c>
    </row>
    <row r="77" spans="2:3" x14ac:dyDescent="0.2">
      <c r="B77" s="193" t="s">
        <v>68</v>
      </c>
      <c r="C77" s="194">
        <v>1</v>
      </c>
    </row>
    <row r="78" spans="2:3" x14ac:dyDescent="0.2">
      <c r="B78" s="193" t="s">
        <v>71</v>
      </c>
      <c r="C78" s="194">
        <v>1</v>
      </c>
    </row>
    <row r="79" spans="2:3" x14ac:dyDescent="0.2">
      <c r="B79" s="197" t="s">
        <v>445</v>
      </c>
      <c r="C79" s="198">
        <v>12</v>
      </c>
    </row>
    <row r="80" spans="2:3" x14ac:dyDescent="0.2">
      <c r="B80" s="193" t="s">
        <v>61</v>
      </c>
      <c r="C80" s="194">
        <v>6</v>
      </c>
    </row>
    <row r="81" spans="2:3" x14ac:dyDescent="0.2">
      <c r="B81" s="193" t="s">
        <v>62</v>
      </c>
      <c r="C81" s="194">
        <v>1</v>
      </c>
    </row>
    <row r="82" spans="2:3" x14ac:dyDescent="0.2">
      <c r="B82" s="193" t="s">
        <v>63</v>
      </c>
      <c r="C82" s="194">
        <v>3</v>
      </c>
    </row>
    <row r="83" spans="2:3" ht="15.75" thickBot="1" x14ac:dyDescent="0.25">
      <c r="B83" s="193" t="s">
        <v>71</v>
      </c>
      <c r="C83" s="194">
        <v>2</v>
      </c>
    </row>
    <row r="84" spans="2:3" ht="15.75" x14ac:dyDescent="0.25">
      <c r="B84" s="191" t="s">
        <v>7</v>
      </c>
      <c r="C84" s="192">
        <v>103</v>
      </c>
    </row>
    <row r="85" spans="2:3" x14ac:dyDescent="0.2">
      <c r="B85" s="197" t="s">
        <v>446</v>
      </c>
      <c r="C85" s="198">
        <v>29</v>
      </c>
    </row>
    <row r="86" spans="2:3" x14ac:dyDescent="0.2">
      <c r="B86" s="193" t="s">
        <v>61</v>
      </c>
      <c r="C86" s="194">
        <v>16</v>
      </c>
    </row>
    <row r="87" spans="2:3" x14ac:dyDescent="0.2">
      <c r="B87" s="193" t="s">
        <v>62</v>
      </c>
      <c r="C87" s="194">
        <v>1</v>
      </c>
    </row>
    <row r="88" spans="2:3" x14ac:dyDescent="0.2">
      <c r="B88" s="193" t="s">
        <v>63</v>
      </c>
      <c r="C88" s="194">
        <v>7</v>
      </c>
    </row>
    <row r="89" spans="2:3" x14ac:dyDescent="0.2">
      <c r="B89" s="193" t="s">
        <v>344</v>
      </c>
      <c r="C89" s="194">
        <v>1</v>
      </c>
    </row>
    <row r="90" spans="2:3" x14ac:dyDescent="0.2">
      <c r="B90" s="193" t="s">
        <v>68</v>
      </c>
      <c r="C90" s="194">
        <v>1</v>
      </c>
    </row>
    <row r="91" spans="2:3" x14ac:dyDescent="0.2">
      <c r="B91" s="193" t="s">
        <v>71</v>
      </c>
      <c r="C91" s="194">
        <v>3</v>
      </c>
    </row>
    <row r="92" spans="2:3" x14ac:dyDescent="0.2">
      <c r="B92" s="197" t="s">
        <v>447</v>
      </c>
      <c r="C92" s="198">
        <v>23</v>
      </c>
    </row>
    <row r="93" spans="2:3" x14ac:dyDescent="0.2">
      <c r="B93" s="193" t="s">
        <v>61</v>
      </c>
      <c r="C93" s="194">
        <v>8</v>
      </c>
    </row>
    <row r="94" spans="2:3" x14ac:dyDescent="0.2">
      <c r="B94" s="193" t="s">
        <v>63</v>
      </c>
      <c r="C94" s="194">
        <v>5</v>
      </c>
    </row>
    <row r="95" spans="2:3" x14ac:dyDescent="0.2">
      <c r="B95" s="193" t="s">
        <v>344</v>
      </c>
      <c r="C95" s="194">
        <v>2</v>
      </c>
    </row>
    <row r="96" spans="2:3" x14ac:dyDescent="0.2">
      <c r="B96" s="193" t="s">
        <v>67</v>
      </c>
      <c r="C96" s="194">
        <v>2</v>
      </c>
    </row>
    <row r="97" spans="2:3" x14ac:dyDescent="0.2">
      <c r="B97" s="193" t="s">
        <v>68</v>
      </c>
      <c r="C97" s="194">
        <v>2</v>
      </c>
    </row>
    <row r="98" spans="2:3" x14ac:dyDescent="0.2">
      <c r="B98" s="193" t="s">
        <v>71</v>
      </c>
      <c r="C98" s="194">
        <v>3</v>
      </c>
    </row>
    <row r="99" spans="2:3" x14ac:dyDescent="0.2">
      <c r="B99" s="193" t="s">
        <v>72</v>
      </c>
      <c r="C99" s="194">
        <v>1</v>
      </c>
    </row>
    <row r="100" spans="2:3" x14ac:dyDescent="0.2">
      <c r="B100" s="197" t="s">
        <v>448</v>
      </c>
      <c r="C100" s="198">
        <v>18</v>
      </c>
    </row>
    <row r="101" spans="2:3" x14ac:dyDescent="0.2">
      <c r="B101" s="193" t="s">
        <v>61</v>
      </c>
      <c r="C101" s="194">
        <v>14</v>
      </c>
    </row>
    <row r="102" spans="2:3" x14ac:dyDescent="0.2">
      <c r="B102" s="193" t="s">
        <v>63</v>
      </c>
      <c r="C102" s="194">
        <v>3</v>
      </c>
    </row>
    <row r="103" spans="2:3" x14ac:dyDescent="0.2">
      <c r="B103" s="193" t="s">
        <v>64</v>
      </c>
      <c r="C103" s="194">
        <v>1</v>
      </c>
    </row>
    <row r="104" spans="2:3" x14ac:dyDescent="0.2">
      <c r="B104" s="197" t="s">
        <v>449</v>
      </c>
      <c r="C104" s="198">
        <v>10</v>
      </c>
    </row>
    <row r="105" spans="2:3" x14ac:dyDescent="0.2">
      <c r="B105" s="193" t="s">
        <v>61</v>
      </c>
      <c r="C105" s="194">
        <v>2</v>
      </c>
    </row>
    <row r="106" spans="2:3" x14ac:dyDescent="0.2">
      <c r="B106" s="193" t="s">
        <v>62</v>
      </c>
      <c r="C106" s="194">
        <v>1</v>
      </c>
    </row>
    <row r="107" spans="2:3" x14ac:dyDescent="0.2">
      <c r="B107" s="193" t="s">
        <v>63</v>
      </c>
      <c r="C107" s="194">
        <v>1</v>
      </c>
    </row>
    <row r="108" spans="2:3" x14ac:dyDescent="0.2">
      <c r="B108" s="193" t="s">
        <v>64</v>
      </c>
      <c r="C108" s="194">
        <v>1</v>
      </c>
    </row>
    <row r="109" spans="2:3" x14ac:dyDescent="0.2">
      <c r="B109" s="193" t="s">
        <v>344</v>
      </c>
      <c r="C109" s="194">
        <v>1</v>
      </c>
    </row>
    <row r="110" spans="2:3" x14ac:dyDescent="0.2">
      <c r="B110" s="193" t="s">
        <v>67</v>
      </c>
      <c r="C110" s="194">
        <v>1</v>
      </c>
    </row>
    <row r="111" spans="2:3" x14ac:dyDescent="0.2">
      <c r="B111" s="193" t="s">
        <v>68</v>
      </c>
      <c r="C111" s="194">
        <v>1</v>
      </c>
    </row>
    <row r="112" spans="2:3" x14ac:dyDescent="0.2">
      <c r="B112" s="193" t="s">
        <v>70</v>
      </c>
      <c r="C112" s="194">
        <v>1</v>
      </c>
    </row>
    <row r="113" spans="2:3" x14ac:dyDescent="0.2">
      <c r="B113" s="193" t="s">
        <v>71</v>
      </c>
      <c r="C113" s="194">
        <v>1</v>
      </c>
    </row>
    <row r="114" spans="2:3" x14ac:dyDescent="0.2">
      <c r="B114" s="197" t="s">
        <v>450</v>
      </c>
      <c r="C114" s="198">
        <v>23</v>
      </c>
    </row>
    <row r="115" spans="2:3" x14ac:dyDescent="0.2">
      <c r="B115" s="193" t="s">
        <v>61</v>
      </c>
      <c r="C115" s="194">
        <v>8</v>
      </c>
    </row>
    <row r="116" spans="2:3" x14ac:dyDescent="0.2">
      <c r="B116" s="193" t="s">
        <v>62</v>
      </c>
      <c r="C116" s="194">
        <v>1</v>
      </c>
    </row>
    <row r="117" spans="2:3" x14ac:dyDescent="0.2">
      <c r="B117" s="193" t="s">
        <v>63</v>
      </c>
      <c r="C117" s="194">
        <v>8</v>
      </c>
    </row>
    <row r="118" spans="2:3" x14ac:dyDescent="0.2">
      <c r="B118" s="193" t="s">
        <v>344</v>
      </c>
      <c r="C118" s="194">
        <v>1</v>
      </c>
    </row>
    <row r="119" spans="2:3" x14ac:dyDescent="0.2">
      <c r="B119" s="193" t="s">
        <v>67</v>
      </c>
      <c r="C119" s="194">
        <v>1</v>
      </c>
    </row>
    <row r="120" spans="2:3" ht="15.75" thickBot="1" x14ac:dyDescent="0.25">
      <c r="B120" s="193" t="s">
        <v>71</v>
      </c>
      <c r="C120" s="194">
        <v>4</v>
      </c>
    </row>
    <row r="121" spans="2:3" ht="15.75" x14ac:dyDescent="0.25">
      <c r="B121" s="191" t="s">
        <v>11</v>
      </c>
      <c r="C121" s="192">
        <v>202</v>
      </c>
    </row>
    <row r="122" spans="2:3" x14ac:dyDescent="0.2">
      <c r="B122" s="197" t="s">
        <v>454</v>
      </c>
      <c r="C122" s="198">
        <v>11</v>
      </c>
    </row>
    <row r="123" spans="2:3" x14ac:dyDescent="0.2">
      <c r="B123" s="193" t="s">
        <v>61</v>
      </c>
      <c r="C123" s="194">
        <v>6</v>
      </c>
    </row>
    <row r="124" spans="2:3" x14ac:dyDescent="0.2">
      <c r="B124" s="193" t="s">
        <v>63</v>
      </c>
      <c r="C124" s="194">
        <v>3</v>
      </c>
    </row>
    <row r="125" spans="2:3" x14ac:dyDescent="0.2">
      <c r="B125" s="193" t="s">
        <v>71</v>
      </c>
      <c r="C125" s="194">
        <v>1</v>
      </c>
    </row>
    <row r="126" spans="2:3" x14ac:dyDescent="0.2">
      <c r="B126" s="193" t="s">
        <v>72</v>
      </c>
      <c r="C126" s="194">
        <v>1</v>
      </c>
    </row>
    <row r="127" spans="2:3" x14ac:dyDescent="0.2">
      <c r="B127" s="197" t="s">
        <v>455</v>
      </c>
      <c r="C127" s="198">
        <v>19</v>
      </c>
    </row>
    <row r="128" spans="2:3" x14ac:dyDescent="0.2">
      <c r="B128" s="193" t="s">
        <v>61</v>
      </c>
      <c r="C128" s="194">
        <v>8</v>
      </c>
    </row>
    <row r="129" spans="2:3" x14ac:dyDescent="0.2">
      <c r="B129" s="193" t="s">
        <v>63</v>
      </c>
      <c r="C129" s="194">
        <v>3</v>
      </c>
    </row>
    <row r="130" spans="2:3" x14ac:dyDescent="0.2">
      <c r="B130" s="193" t="s">
        <v>344</v>
      </c>
      <c r="C130" s="194">
        <v>3</v>
      </c>
    </row>
    <row r="131" spans="2:3" x14ac:dyDescent="0.2">
      <c r="B131" s="193" t="s">
        <v>67</v>
      </c>
      <c r="C131" s="194">
        <v>2</v>
      </c>
    </row>
    <row r="132" spans="2:3" x14ac:dyDescent="0.2">
      <c r="B132" s="193" t="s">
        <v>71</v>
      </c>
      <c r="C132" s="194">
        <v>3</v>
      </c>
    </row>
    <row r="133" spans="2:3" x14ac:dyDescent="0.2">
      <c r="B133" s="197" t="s">
        <v>456</v>
      </c>
      <c r="C133" s="198">
        <v>78</v>
      </c>
    </row>
    <row r="134" spans="2:3" x14ac:dyDescent="0.2">
      <c r="B134" s="193" t="s">
        <v>61</v>
      </c>
      <c r="C134" s="194">
        <v>38</v>
      </c>
    </row>
    <row r="135" spans="2:3" x14ac:dyDescent="0.2">
      <c r="B135" s="193" t="s">
        <v>62</v>
      </c>
      <c r="C135" s="194">
        <v>2</v>
      </c>
    </row>
    <row r="136" spans="2:3" x14ac:dyDescent="0.2">
      <c r="B136" s="193" t="s">
        <v>63</v>
      </c>
      <c r="C136" s="194">
        <v>16</v>
      </c>
    </row>
    <row r="137" spans="2:3" x14ac:dyDescent="0.2">
      <c r="B137" s="193" t="s">
        <v>64</v>
      </c>
      <c r="C137" s="194">
        <v>3</v>
      </c>
    </row>
    <row r="138" spans="2:3" x14ac:dyDescent="0.2">
      <c r="B138" s="193" t="s">
        <v>344</v>
      </c>
      <c r="C138" s="194">
        <v>6</v>
      </c>
    </row>
    <row r="139" spans="2:3" x14ac:dyDescent="0.2">
      <c r="B139" s="193" t="s">
        <v>67</v>
      </c>
      <c r="C139" s="194">
        <v>3</v>
      </c>
    </row>
    <row r="140" spans="2:3" x14ac:dyDescent="0.2">
      <c r="B140" s="193" t="s">
        <v>69</v>
      </c>
      <c r="C140" s="194">
        <v>1</v>
      </c>
    </row>
    <row r="141" spans="2:3" x14ac:dyDescent="0.2">
      <c r="B141" s="193" t="s">
        <v>70</v>
      </c>
      <c r="C141" s="194">
        <v>3</v>
      </c>
    </row>
    <row r="142" spans="2:3" x14ac:dyDescent="0.2">
      <c r="B142" s="193" t="s">
        <v>71</v>
      </c>
      <c r="C142" s="194">
        <v>4</v>
      </c>
    </row>
    <row r="143" spans="2:3" x14ac:dyDescent="0.2">
      <c r="B143" s="193" t="s">
        <v>72</v>
      </c>
      <c r="C143" s="194">
        <v>2</v>
      </c>
    </row>
    <row r="144" spans="2:3" x14ac:dyDescent="0.2">
      <c r="B144" s="197" t="s">
        <v>457</v>
      </c>
      <c r="C144" s="198">
        <v>7</v>
      </c>
    </row>
    <row r="145" spans="2:3" x14ac:dyDescent="0.2">
      <c r="B145" s="193" t="s">
        <v>61</v>
      </c>
      <c r="C145" s="194">
        <v>6</v>
      </c>
    </row>
    <row r="146" spans="2:3" x14ac:dyDescent="0.2">
      <c r="B146" s="193" t="s">
        <v>63</v>
      </c>
      <c r="C146" s="194">
        <v>1</v>
      </c>
    </row>
    <row r="147" spans="2:3" x14ac:dyDescent="0.2">
      <c r="B147" s="197" t="s">
        <v>458</v>
      </c>
      <c r="C147" s="198">
        <v>18</v>
      </c>
    </row>
    <row r="148" spans="2:3" x14ac:dyDescent="0.2">
      <c r="B148" s="193" t="s">
        <v>61</v>
      </c>
      <c r="C148" s="194">
        <v>16</v>
      </c>
    </row>
    <row r="149" spans="2:3" x14ac:dyDescent="0.2">
      <c r="B149" s="193" t="s">
        <v>63</v>
      </c>
      <c r="C149" s="194">
        <v>1</v>
      </c>
    </row>
    <row r="150" spans="2:3" x14ac:dyDescent="0.2">
      <c r="B150" s="193" t="s">
        <v>64</v>
      </c>
      <c r="C150" s="194">
        <v>1</v>
      </c>
    </row>
    <row r="151" spans="2:3" x14ac:dyDescent="0.2">
      <c r="B151" s="197" t="s">
        <v>459</v>
      </c>
      <c r="C151" s="198">
        <v>22</v>
      </c>
    </row>
    <row r="152" spans="2:3" x14ac:dyDescent="0.2">
      <c r="B152" s="193" t="s">
        <v>61</v>
      </c>
      <c r="C152" s="194">
        <v>8</v>
      </c>
    </row>
    <row r="153" spans="2:3" x14ac:dyDescent="0.2">
      <c r="B153" s="193" t="s">
        <v>63</v>
      </c>
      <c r="C153" s="194">
        <v>8</v>
      </c>
    </row>
    <row r="154" spans="2:3" x14ac:dyDescent="0.2">
      <c r="B154" s="193" t="s">
        <v>344</v>
      </c>
      <c r="C154" s="194">
        <v>2</v>
      </c>
    </row>
    <row r="155" spans="2:3" x14ac:dyDescent="0.2">
      <c r="B155" s="193" t="s">
        <v>67</v>
      </c>
      <c r="C155" s="194">
        <v>1</v>
      </c>
    </row>
    <row r="156" spans="2:3" x14ac:dyDescent="0.2">
      <c r="B156" s="193" t="s">
        <v>71</v>
      </c>
      <c r="C156" s="194">
        <v>3</v>
      </c>
    </row>
    <row r="157" spans="2:3" x14ac:dyDescent="0.2">
      <c r="B157" s="197" t="s">
        <v>460</v>
      </c>
      <c r="C157" s="198">
        <v>33</v>
      </c>
    </row>
    <row r="158" spans="2:3" x14ac:dyDescent="0.2">
      <c r="B158" s="193" t="s">
        <v>61</v>
      </c>
      <c r="C158" s="194">
        <v>18</v>
      </c>
    </row>
    <row r="159" spans="2:3" x14ac:dyDescent="0.2">
      <c r="B159" s="193" t="s">
        <v>62</v>
      </c>
      <c r="C159" s="194">
        <v>1</v>
      </c>
    </row>
    <row r="160" spans="2:3" x14ac:dyDescent="0.2">
      <c r="B160" s="193" t="s">
        <v>63</v>
      </c>
      <c r="C160" s="194">
        <v>8</v>
      </c>
    </row>
    <row r="161" spans="2:3" x14ac:dyDescent="0.2">
      <c r="B161" s="193" t="s">
        <v>64</v>
      </c>
      <c r="C161" s="194">
        <v>1</v>
      </c>
    </row>
    <row r="162" spans="2:3" x14ac:dyDescent="0.2">
      <c r="B162" s="193" t="s">
        <v>70</v>
      </c>
      <c r="C162" s="194">
        <v>1</v>
      </c>
    </row>
    <row r="163" spans="2:3" x14ac:dyDescent="0.2">
      <c r="B163" s="193" t="s">
        <v>71</v>
      </c>
      <c r="C163" s="194">
        <v>2</v>
      </c>
    </row>
    <row r="164" spans="2:3" x14ac:dyDescent="0.2">
      <c r="B164" s="193" t="s">
        <v>72</v>
      </c>
      <c r="C164" s="194">
        <v>2</v>
      </c>
    </row>
    <row r="165" spans="2:3" x14ac:dyDescent="0.2">
      <c r="B165" s="197" t="s">
        <v>461</v>
      </c>
      <c r="C165" s="198">
        <v>14</v>
      </c>
    </row>
    <row r="166" spans="2:3" x14ac:dyDescent="0.2">
      <c r="B166" s="193" t="s">
        <v>61</v>
      </c>
      <c r="C166" s="194">
        <v>6</v>
      </c>
    </row>
    <row r="167" spans="2:3" x14ac:dyDescent="0.2">
      <c r="B167" s="193" t="s">
        <v>63</v>
      </c>
      <c r="C167" s="194">
        <v>3</v>
      </c>
    </row>
    <row r="168" spans="2:3" x14ac:dyDescent="0.2">
      <c r="B168" s="193" t="s">
        <v>344</v>
      </c>
      <c r="C168" s="194">
        <v>1</v>
      </c>
    </row>
    <row r="169" spans="2:3" x14ac:dyDescent="0.2">
      <c r="B169" s="193" t="s">
        <v>67</v>
      </c>
      <c r="C169" s="194">
        <v>1</v>
      </c>
    </row>
    <row r="170" spans="2:3" x14ac:dyDescent="0.2">
      <c r="B170" s="193" t="s">
        <v>70</v>
      </c>
      <c r="C170" s="194">
        <v>1</v>
      </c>
    </row>
    <row r="171" spans="2:3" ht="15.75" thickBot="1" x14ac:dyDescent="0.25">
      <c r="B171" s="193" t="s">
        <v>71</v>
      </c>
      <c r="C171" s="194">
        <v>2</v>
      </c>
    </row>
    <row r="172" spans="2:3" ht="15.75" x14ac:dyDescent="0.25">
      <c r="B172" s="191" t="s">
        <v>315</v>
      </c>
      <c r="C172" s="192">
        <v>38</v>
      </c>
    </row>
    <row r="173" spans="2:3" x14ac:dyDescent="0.2">
      <c r="B173" s="197" t="s">
        <v>462</v>
      </c>
      <c r="C173" s="198">
        <v>21</v>
      </c>
    </row>
    <row r="174" spans="2:3" x14ac:dyDescent="0.2">
      <c r="B174" s="193" t="s">
        <v>61</v>
      </c>
      <c r="C174" s="194">
        <v>11</v>
      </c>
    </row>
    <row r="175" spans="2:3" x14ac:dyDescent="0.2">
      <c r="B175" s="193" t="s">
        <v>63</v>
      </c>
      <c r="C175" s="194">
        <v>4</v>
      </c>
    </row>
    <row r="176" spans="2:3" x14ac:dyDescent="0.2">
      <c r="B176" s="193" t="s">
        <v>64</v>
      </c>
      <c r="C176" s="194">
        <v>2</v>
      </c>
    </row>
    <row r="177" spans="2:3" x14ac:dyDescent="0.2">
      <c r="B177" s="193" t="s">
        <v>71</v>
      </c>
      <c r="C177" s="194">
        <v>4</v>
      </c>
    </row>
    <row r="178" spans="2:3" x14ac:dyDescent="0.2">
      <c r="B178" s="197" t="s">
        <v>463</v>
      </c>
      <c r="C178" s="198">
        <v>12</v>
      </c>
    </row>
    <row r="179" spans="2:3" x14ac:dyDescent="0.2">
      <c r="B179" s="193" t="s">
        <v>61</v>
      </c>
      <c r="C179" s="194">
        <v>10</v>
      </c>
    </row>
    <row r="180" spans="2:3" x14ac:dyDescent="0.2">
      <c r="B180" s="193" t="s">
        <v>63</v>
      </c>
      <c r="C180" s="194">
        <v>1</v>
      </c>
    </row>
    <row r="181" spans="2:3" x14ac:dyDescent="0.2">
      <c r="B181" s="193" t="s">
        <v>71</v>
      </c>
      <c r="C181" s="194">
        <v>1</v>
      </c>
    </row>
    <row r="182" spans="2:3" x14ac:dyDescent="0.2">
      <c r="B182" s="197" t="s">
        <v>464</v>
      </c>
      <c r="C182" s="198">
        <v>5</v>
      </c>
    </row>
    <row r="183" spans="2:3" x14ac:dyDescent="0.2">
      <c r="B183" s="193" t="s">
        <v>61</v>
      </c>
      <c r="C183" s="194">
        <v>2</v>
      </c>
    </row>
    <row r="184" spans="2:3" x14ac:dyDescent="0.2">
      <c r="B184" s="193" t="s">
        <v>63</v>
      </c>
      <c r="C184" s="194">
        <v>1</v>
      </c>
    </row>
    <row r="185" spans="2:3" x14ac:dyDescent="0.2">
      <c r="B185" s="193" t="s">
        <v>70</v>
      </c>
      <c r="C185" s="194">
        <v>1</v>
      </c>
    </row>
    <row r="186" spans="2:3" ht="15.75" thickBot="1" x14ac:dyDescent="0.25">
      <c r="B186" s="193" t="s">
        <v>72</v>
      </c>
      <c r="C186" s="194">
        <v>1</v>
      </c>
    </row>
    <row r="187" spans="2:3" ht="15.75" x14ac:dyDescent="0.25">
      <c r="B187" s="191" t="s">
        <v>316</v>
      </c>
      <c r="C187" s="192">
        <v>84</v>
      </c>
    </row>
    <row r="188" spans="2:3" x14ac:dyDescent="0.2">
      <c r="B188" s="197" t="s">
        <v>465</v>
      </c>
      <c r="C188" s="198">
        <v>32</v>
      </c>
    </row>
    <row r="189" spans="2:3" x14ac:dyDescent="0.2">
      <c r="B189" s="193" t="s">
        <v>61</v>
      </c>
      <c r="C189" s="194">
        <v>14</v>
      </c>
    </row>
    <row r="190" spans="2:3" x14ac:dyDescent="0.2">
      <c r="B190" s="193" t="s">
        <v>63</v>
      </c>
      <c r="C190" s="194">
        <v>7</v>
      </c>
    </row>
    <row r="191" spans="2:3" x14ac:dyDescent="0.2">
      <c r="B191" s="193" t="s">
        <v>65</v>
      </c>
      <c r="C191" s="194">
        <v>1</v>
      </c>
    </row>
    <row r="192" spans="2:3" x14ac:dyDescent="0.2">
      <c r="B192" s="193" t="s">
        <v>344</v>
      </c>
      <c r="C192" s="194">
        <v>3</v>
      </c>
    </row>
    <row r="193" spans="2:3" x14ac:dyDescent="0.2">
      <c r="B193" s="193" t="s">
        <v>67</v>
      </c>
      <c r="C193" s="194">
        <v>2</v>
      </c>
    </row>
    <row r="194" spans="2:3" x14ac:dyDescent="0.2">
      <c r="B194" s="193" t="s">
        <v>68</v>
      </c>
      <c r="C194" s="194">
        <v>1</v>
      </c>
    </row>
    <row r="195" spans="2:3" x14ac:dyDescent="0.2">
      <c r="B195" s="193" t="s">
        <v>71</v>
      </c>
      <c r="C195" s="194">
        <v>2</v>
      </c>
    </row>
    <row r="196" spans="2:3" x14ac:dyDescent="0.2">
      <c r="B196" s="193" t="s">
        <v>72</v>
      </c>
      <c r="C196" s="194">
        <v>2</v>
      </c>
    </row>
    <row r="197" spans="2:3" x14ac:dyDescent="0.2">
      <c r="B197" s="197" t="s">
        <v>466</v>
      </c>
      <c r="C197" s="198">
        <v>19</v>
      </c>
    </row>
    <row r="198" spans="2:3" x14ac:dyDescent="0.2">
      <c r="B198" s="193" t="s">
        <v>61</v>
      </c>
      <c r="C198" s="194">
        <v>9</v>
      </c>
    </row>
    <row r="199" spans="2:3" x14ac:dyDescent="0.2">
      <c r="B199" s="193" t="s">
        <v>63</v>
      </c>
      <c r="C199" s="194">
        <v>4</v>
      </c>
    </row>
    <row r="200" spans="2:3" x14ac:dyDescent="0.2">
      <c r="B200" s="193" t="s">
        <v>64</v>
      </c>
      <c r="C200" s="194">
        <v>2</v>
      </c>
    </row>
    <row r="201" spans="2:3" x14ac:dyDescent="0.2">
      <c r="B201" s="193" t="s">
        <v>65</v>
      </c>
      <c r="C201" s="194">
        <v>1</v>
      </c>
    </row>
    <row r="202" spans="2:3" x14ac:dyDescent="0.2">
      <c r="B202" s="193" t="s">
        <v>71</v>
      </c>
      <c r="C202" s="194">
        <v>3</v>
      </c>
    </row>
    <row r="203" spans="2:3" x14ac:dyDescent="0.2">
      <c r="B203" s="197" t="s">
        <v>90</v>
      </c>
      <c r="C203" s="198">
        <v>25</v>
      </c>
    </row>
    <row r="204" spans="2:3" x14ac:dyDescent="0.2">
      <c r="B204" s="193" t="s">
        <v>61</v>
      </c>
      <c r="C204" s="194">
        <v>10</v>
      </c>
    </row>
    <row r="205" spans="2:3" x14ac:dyDescent="0.2">
      <c r="B205" s="193" t="s">
        <v>62</v>
      </c>
      <c r="C205" s="194">
        <v>1</v>
      </c>
    </row>
    <row r="206" spans="2:3" x14ac:dyDescent="0.2">
      <c r="B206" s="193" t="s">
        <v>63</v>
      </c>
      <c r="C206" s="194">
        <v>9</v>
      </c>
    </row>
    <row r="207" spans="2:3" x14ac:dyDescent="0.2">
      <c r="B207" s="193" t="s">
        <v>344</v>
      </c>
      <c r="C207" s="194">
        <v>1</v>
      </c>
    </row>
    <row r="208" spans="2:3" x14ac:dyDescent="0.2">
      <c r="B208" s="193" t="s">
        <v>67</v>
      </c>
      <c r="C208" s="194">
        <v>2</v>
      </c>
    </row>
    <row r="209" spans="2:3" x14ac:dyDescent="0.2">
      <c r="B209" s="193" t="s">
        <v>71</v>
      </c>
      <c r="C209" s="194">
        <v>2</v>
      </c>
    </row>
    <row r="210" spans="2:3" x14ac:dyDescent="0.2">
      <c r="B210" s="197" t="s">
        <v>467</v>
      </c>
      <c r="C210" s="198">
        <v>8</v>
      </c>
    </row>
    <row r="211" spans="2:3" x14ac:dyDescent="0.2">
      <c r="B211" s="193" t="s">
        <v>61</v>
      </c>
      <c r="C211" s="194">
        <v>6</v>
      </c>
    </row>
    <row r="212" spans="2:3" ht="15.75" thickBot="1" x14ac:dyDescent="0.25">
      <c r="B212" s="193" t="s">
        <v>63</v>
      </c>
      <c r="C212" s="194">
        <v>2</v>
      </c>
    </row>
    <row r="213" spans="2:3" ht="15.75" x14ac:dyDescent="0.25">
      <c r="B213" s="191" t="s">
        <v>14</v>
      </c>
      <c r="C213" s="192">
        <v>46</v>
      </c>
    </row>
    <row r="214" spans="2:3" x14ac:dyDescent="0.2">
      <c r="B214" s="197" t="s">
        <v>14</v>
      </c>
      <c r="C214" s="198">
        <v>46</v>
      </c>
    </row>
    <row r="215" spans="2:3" x14ac:dyDescent="0.2">
      <c r="B215" s="193" t="s">
        <v>61</v>
      </c>
      <c r="C215" s="194">
        <v>24</v>
      </c>
    </row>
    <row r="216" spans="2:3" x14ac:dyDescent="0.2">
      <c r="B216" s="193" t="s">
        <v>63</v>
      </c>
      <c r="C216" s="194">
        <v>11</v>
      </c>
    </row>
    <row r="217" spans="2:3" x14ac:dyDescent="0.2">
      <c r="B217" s="193" t="s">
        <v>344</v>
      </c>
      <c r="C217" s="194">
        <v>1</v>
      </c>
    </row>
    <row r="218" spans="2:3" x14ac:dyDescent="0.2">
      <c r="B218" s="193" t="s">
        <v>67</v>
      </c>
      <c r="C218" s="194">
        <v>1</v>
      </c>
    </row>
    <row r="219" spans="2:3" x14ac:dyDescent="0.2">
      <c r="B219" s="193" t="s">
        <v>68</v>
      </c>
      <c r="C219" s="194">
        <v>1</v>
      </c>
    </row>
    <row r="220" spans="2:3" ht="15.75" thickBot="1" x14ac:dyDescent="0.25">
      <c r="B220" s="193" t="s">
        <v>71</v>
      </c>
      <c r="C220" s="194">
        <v>8</v>
      </c>
    </row>
    <row r="221" spans="2:3" ht="15.75" x14ac:dyDescent="0.25">
      <c r="B221" s="191" t="s">
        <v>178</v>
      </c>
      <c r="C221" s="192">
        <v>27</v>
      </c>
    </row>
    <row r="222" spans="2:3" x14ac:dyDescent="0.2">
      <c r="B222" s="197" t="s">
        <v>178</v>
      </c>
      <c r="C222" s="198">
        <v>27</v>
      </c>
    </row>
    <row r="223" spans="2:3" x14ac:dyDescent="0.2">
      <c r="B223" s="193" t="s">
        <v>61</v>
      </c>
      <c r="C223" s="194">
        <v>17</v>
      </c>
    </row>
    <row r="224" spans="2:3" x14ac:dyDescent="0.2">
      <c r="B224" s="193" t="s">
        <v>63</v>
      </c>
      <c r="C224" s="194">
        <v>5</v>
      </c>
    </row>
    <row r="225" spans="2:3" x14ac:dyDescent="0.2">
      <c r="B225" s="193" t="s">
        <v>344</v>
      </c>
      <c r="C225" s="194">
        <v>1</v>
      </c>
    </row>
    <row r="226" spans="2:3" x14ac:dyDescent="0.2">
      <c r="B226" s="193" t="s">
        <v>67</v>
      </c>
      <c r="C226" s="194">
        <v>1</v>
      </c>
    </row>
    <row r="227" spans="2:3" x14ac:dyDescent="0.2">
      <c r="B227" s="193" t="s">
        <v>68</v>
      </c>
      <c r="C227" s="194">
        <v>1</v>
      </c>
    </row>
    <row r="228" spans="2:3" x14ac:dyDescent="0.2">
      <c r="B228" s="193" t="s">
        <v>71</v>
      </c>
      <c r="C228" s="194">
        <v>1</v>
      </c>
    </row>
    <row r="229" spans="2:3" ht="15.75" thickBot="1" x14ac:dyDescent="0.25">
      <c r="B229" s="193" t="s">
        <v>72</v>
      </c>
      <c r="C229" s="194">
        <v>1</v>
      </c>
    </row>
    <row r="230" spans="2:3" ht="15.75" x14ac:dyDescent="0.25">
      <c r="B230" s="191" t="s">
        <v>8</v>
      </c>
      <c r="C230" s="192">
        <v>21</v>
      </c>
    </row>
    <row r="231" spans="2:3" x14ac:dyDescent="0.2">
      <c r="B231" s="197" t="s">
        <v>8</v>
      </c>
      <c r="C231" s="198">
        <v>21</v>
      </c>
    </row>
    <row r="232" spans="2:3" x14ac:dyDescent="0.2">
      <c r="B232" s="193" t="s">
        <v>61</v>
      </c>
      <c r="C232" s="194">
        <v>14</v>
      </c>
    </row>
    <row r="233" spans="2:3" x14ac:dyDescent="0.2">
      <c r="B233" s="193" t="s">
        <v>63</v>
      </c>
      <c r="C233" s="194">
        <v>4</v>
      </c>
    </row>
    <row r="234" spans="2:3" x14ac:dyDescent="0.2">
      <c r="B234" s="193" t="s">
        <v>344</v>
      </c>
      <c r="C234" s="194">
        <v>1</v>
      </c>
    </row>
    <row r="235" spans="2:3" ht="15.75" thickBot="1" x14ac:dyDescent="0.25">
      <c r="B235" s="193" t="s">
        <v>71</v>
      </c>
      <c r="C235" s="194">
        <v>2</v>
      </c>
    </row>
    <row r="236" spans="2:3" ht="15.75" x14ac:dyDescent="0.25">
      <c r="B236" s="191" t="s">
        <v>17</v>
      </c>
      <c r="C236" s="192">
        <v>89</v>
      </c>
    </row>
    <row r="237" spans="2:3" x14ac:dyDescent="0.2">
      <c r="B237" s="197" t="s">
        <v>17</v>
      </c>
      <c r="C237" s="198">
        <v>51</v>
      </c>
    </row>
    <row r="238" spans="2:3" x14ac:dyDescent="0.2">
      <c r="B238" s="193" t="s">
        <v>61</v>
      </c>
      <c r="C238" s="194">
        <v>26</v>
      </c>
    </row>
    <row r="239" spans="2:3" x14ac:dyDescent="0.2">
      <c r="B239" s="193" t="s">
        <v>62</v>
      </c>
      <c r="C239" s="194">
        <v>1</v>
      </c>
    </row>
    <row r="240" spans="2:3" x14ac:dyDescent="0.2">
      <c r="B240" s="193" t="s">
        <v>63</v>
      </c>
      <c r="C240" s="194">
        <v>12</v>
      </c>
    </row>
    <row r="241" spans="2:3" x14ac:dyDescent="0.2">
      <c r="B241" s="193" t="s">
        <v>64</v>
      </c>
      <c r="C241" s="194">
        <v>1</v>
      </c>
    </row>
    <row r="242" spans="2:3" x14ac:dyDescent="0.2">
      <c r="B242" s="193" t="s">
        <v>344</v>
      </c>
      <c r="C242" s="194">
        <v>5</v>
      </c>
    </row>
    <row r="243" spans="2:3" x14ac:dyDescent="0.2">
      <c r="B243" s="193" t="s">
        <v>67</v>
      </c>
      <c r="C243" s="194">
        <v>2</v>
      </c>
    </row>
    <row r="244" spans="2:3" x14ac:dyDescent="0.2">
      <c r="B244" s="193" t="s">
        <v>68</v>
      </c>
      <c r="C244" s="194">
        <v>1</v>
      </c>
    </row>
    <row r="245" spans="2:3" x14ac:dyDescent="0.2">
      <c r="B245" s="193" t="s">
        <v>71</v>
      </c>
      <c r="C245" s="194">
        <v>2</v>
      </c>
    </row>
    <row r="246" spans="2:3" x14ac:dyDescent="0.2">
      <c r="B246" s="193" t="s">
        <v>72</v>
      </c>
      <c r="C246" s="194">
        <v>1</v>
      </c>
    </row>
    <row r="247" spans="2:3" x14ac:dyDescent="0.2">
      <c r="B247" s="197" t="s">
        <v>472</v>
      </c>
      <c r="C247" s="198">
        <v>38</v>
      </c>
    </row>
    <row r="248" spans="2:3" x14ac:dyDescent="0.2">
      <c r="B248" s="193" t="s">
        <v>61</v>
      </c>
      <c r="C248" s="194">
        <v>26</v>
      </c>
    </row>
    <row r="249" spans="2:3" x14ac:dyDescent="0.2">
      <c r="B249" s="193" t="s">
        <v>63</v>
      </c>
      <c r="C249" s="194">
        <v>6</v>
      </c>
    </row>
    <row r="250" spans="2:3" x14ac:dyDescent="0.2">
      <c r="B250" s="193" t="s">
        <v>65</v>
      </c>
      <c r="C250" s="194">
        <v>1</v>
      </c>
    </row>
    <row r="251" spans="2:3" x14ac:dyDescent="0.2">
      <c r="B251" s="193" t="s">
        <v>67</v>
      </c>
      <c r="C251" s="194">
        <v>1</v>
      </c>
    </row>
    <row r="252" spans="2:3" x14ac:dyDescent="0.2">
      <c r="B252" s="193" t="s">
        <v>68</v>
      </c>
      <c r="C252" s="194">
        <v>1</v>
      </c>
    </row>
    <row r="253" spans="2:3" x14ac:dyDescent="0.2">
      <c r="B253" s="193" t="s">
        <v>70</v>
      </c>
      <c r="C253" s="194">
        <v>1</v>
      </c>
    </row>
    <row r="254" spans="2:3" ht="15.75" thickBot="1" x14ac:dyDescent="0.25">
      <c r="B254" s="193" t="s">
        <v>71</v>
      </c>
      <c r="C254" s="194">
        <v>2</v>
      </c>
    </row>
    <row r="255" spans="2:3" ht="15.75" x14ac:dyDescent="0.25">
      <c r="B255" s="191" t="s">
        <v>346</v>
      </c>
      <c r="C255" s="192">
        <v>17</v>
      </c>
    </row>
    <row r="256" spans="2:3" x14ac:dyDescent="0.2">
      <c r="B256" s="197" t="s">
        <v>346</v>
      </c>
      <c r="C256" s="198">
        <v>17</v>
      </c>
    </row>
    <row r="257" spans="2:3" x14ac:dyDescent="0.2">
      <c r="B257" s="193" t="s">
        <v>61</v>
      </c>
      <c r="C257" s="194">
        <v>6</v>
      </c>
    </row>
    <row r="258" spans="2:3" x14ac:dyDescent="0.2">
      <c r="B258" s="193" t="s">
        <v>63</v>
      </c>
      <c r="C258" s="194">
        <v>5</v>
      </c>
    </row>
    <row r="259" spans="2:3" x14ac:dyDescent="0.2">
      <c r="B259" s="193" t="s">
        <v>344</v>
      </c>
      <c r="C259" s="194">
        <v>1</v>
      </c>
    </row>
    <row r="260" spans="2:3" x14ac:dyDescent="0.2">
      <c r="B260" s="193" t="s">
        <v>67</v>
      </c>
      <c r="C260" s="194">
        <v>2</v>
      </c>
    </row>
    <row r="261" spans="2:3" x14ac:dyDescent="0.2">
      <c r="B261" s="193" t="s">
        <v>68</v>
      </c>
      <c r="C261" s="194">
        <v>2</v>
      </c>
    </row>
    <row r="262" spans="2:3" x14ac:dyDescent="0.2">
      <c r="B262" s="195" t="s">
        <v>71</v>
      </c>
      <c r="C262" s="196">
        <v>1</v>
      </c>
    </row>
    <row r="263" spans="2:3" ht="15.75" x14ac:dyDescent="0.25">
      <c r="B263" s="593"/>
      <c r="C263" s="593"/>
    </row>
  </sheetData>
  <sheetProtection password="C6D6" sheet="1" objects="1" scenarios="1"/>
  <mergeCells count="1">
    <mergeCell ref="C4:C6"/>
  </mergeCells>
  <hyperlinks>
    <hyperlink ref="B2" location="Contents!A1" display="Back to contents"/>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J57"/>
  <sheetViews>
    <sheetView showGridLines="0" workbookViewId="0">
      <pane ySplit="5" topLeftCell="A6" activePane="bottomLeft" state="frozen"/>
      <selection pane="bottomLeft" activeCell="A2" sqref="A2"/>
    </sheetView>
  </sheetViews>
  <sheetFormatPr defaultRowHeight="15" x14ac:dyDescent="0.2"/>
  <cols>
    <col min="1" max="1" width="23.6640625" customWidth="1"/>
    <col min="2" max="10" width="12.77734375" style="69" customWidth="1"/>
  </cols>
  <sheetData>
    <row r="1" spans="1:10" ht="15.75" x14ac:dyDescent="0.25">
      <c r="A1" s="201" t="s">
        <v>488</v>
      </c>
    </row>
    <row r="2" spans="1:10" x14ac:dyDescent="0.2">
      <c r="A2" s="9" t="s">
        <v>27</v>
      </c>
    </row>
    <row r="3" spans="1:10" ht="15.75" thickBot="1" x14ac:dyDescent="0.25">
      <c r="A3" s="9"/>
    </row>
    <row r="4" spans="1:10" ht="27" customHeight="1" x14ac:dyDescent="0.25">
      <c r="A4" s="281" t="s">
        <v>439</v>
      </c>
      <c r="B4" s="703" t="s">
        <v>61</v>
      </c>
      <c r="C4" s="699" t="s">
        <v>63</v>
      </c>
      <c r="D4" s="699" t="s">
        <v>66</v>
      </c>
      <c r="E4" s="699" t="s">
        <v>67</v>
      </c>
      <c r="F4" s="699" t="s">
        <v>68</v>
      </c>
      <c r="G4" s="699" t="s">
        <v>69</v>
      </c>
      <c r="H4" s="699" t="s">
        <v>71</v>
      </c>
      <c r="I4" s="779" t="s">
        <v>72</v>
      </c>
      <c r="J4" s="705" t="s">
        <v>18</v>
      </c>
    </row>
    <row r="5" spans="1:10" s="56" customFormat="1" ht="16.5" customHeight="1" thickBot="1" x14ac:dyDescent="0.25">
      <c r="A5" s="283" t="s">
        <v>473</v>
      </c>
      <c r="B5" s="704"/>
      <c r="C5" s="700"/>
      <c r="D5" s="700"/>
      <c r="E5" s="700"/>
      <c r="F5" s="700"/>
      <c r="G5" s="700"/>
      <c r="H5" s="700"/>
      <c r="I5" s="780"/>
      <c r="J5" s="706"/>
    </row>
    <row r="6" spans="1:10" ht="15.75" x14ac:dyDescent="0.25">
      <c r="A6" s="32" t="s">
        <v>6</v>
      </c>
      <c r="B6" s="267">
        <v>16</v>
      </c>
      <c r="C6" s="268">
        <v>16</v>
      </c>
      <c r="D6" s="268"/>
      <c r="E6" s="268"/>
      <c r="F6" s="268">
        <v>1</v>
      </c>
      <c r="G6" s="268"/>
      <c r="H6" s="268">
        <v>12</v>
      </c>
      <c r="I6" s="269"/>
      <c r="J6" s="270">
        <v>45</v>
      </c>
    </row>
    <row r="7" spans="1:10" x14ac:dyDescent="0.2">
      <c r="A7" s="33" t="s">
        <v>441</v>
      </c>
      <c r="B7" s="271">
        <v>2</v>
      </c>
      <c r="C7" s="114">
        <v>3</v>
      </c>
      <c r="D7" s="114"/>
      <c r="E7" s="114"/>
      <c r="F7" s="114">
        <v>1</v>
      </c>
      <c r="G7" s="114"/>
      <c r="H7" s="114">
        <v>2</v>
      </c>
      <c r="I7" s="272"/>
      <c r="J7" s="273">
        <v>8</v>
      </c>
    </row>
    <row r="8" spans="1:10" x14ac:dyDescent="0.2">
      <c r="A8" s="33" t="s">
        <v>442</v>
      </c>
      <c r="B8" s="271">
        <v>6</v>
      </c>
      <c r="C8" s="114">
        <v>5</v>
      </c>
      <c r="D8" s="114"/>
      <c r="E8" s="114"/>
      <c r="F8" s="114"/>
      <c r="G8" s="114"/>
      <c r="H8" s="114">
        <v>2</v>
      </c>
      <c r="I8" s="272"/>
      <c r="J8" s="273">
        <v>13</v>
      </c>
    </row>
    <row r="9" spans="1:10" x14ac:dyDescent="0.2">
      <c r="A9" s="33" t="s">
        <v>443</v>
      </c>
      <c r="B9" s="271">
        <v>3</v>
      </c>
      <c r="C9" s="114">
        <v>2</v>
      </c>
      <c r="D9" s="114"/>
      <c r="E9" s="114"/>
      <c r="F9" s="114"/>
      <c r="G9" s="114"/>
      <c r="H9" s="114">
        <v>1</v>
      </c>
      <c r="I9" s="272"/>
      <c r="J9" s="273">
        <v>6</v>
      </c>
    </row>
    <row r="10" spans="1:10" x14ac:dyDescent="0.2">
      <c r="A10" s="33" t="s">
        <v>444</v>
      </c>
      <c r="B10" s="271">
        <v>4</v>
      </c>
      <c r="C10" s="114">
        <v>6</v>
      </c>
      <c r="D10" s="114"/>
      <c r="E10" s="114"/>
      <c r="F10" s="114"/>
      <c r="G10" s="114"/>
      <c r="H10" s="114">
        <v>1</v>
      </c>
      <c r="I10" s="272"/>
      <c r="J10" s="273">
        <v>11</v>
      </c>
    </row>
    <row r="11" spans="1:10" ht="15.75" thickBot="1" x14ac:dyDescent="0.25">
      <c r="A11" s="34" t="s">
        <v>445</v>
      </c>
      <c r="B11" s="274">
        <v>1</v>
      </c>
      <c r="C11" s="275"/>
      <c r="D11" s="275"/>
      <c r="E11" s="275"/>
      <c r="F11" s="275"/>
      <c r="G11" s="275"/>
      <c r="H11" s="275">
        <v>6</v>
      </c>
      <c r="I11" s="276"/>
      <c r="J11" s="277">
        <v>7</v>
      </c>
    </row>
    <row r="12" spans="1:10" ht="15.75" x14ac:dyDescent="0.25">
      <c r="A12" s="32" t="s">
        <v>7</v>
      </c>
      <c r="B12" s="267">
        <v>15</v>
      </c>
      <c r="C12" s="268">
        <v>15</v>
      </c>
      <c r="D12" s="268"/>
      <c r="E12" s="268">
        <v>1</v>
      </c>
      <c r="F12" s="268">
        <v>2</v>
      </c>
      <c r="G12" s="268"/>
      <c r="H12" s="268">
        <v>4</v>
      </c>
      <c r="I12" s="269"/>
      <c r="J12" s="270">
        <v>37</v>
      </c>
    </row>
    <row r="13" spans="1:10" x14ac:dyDescent="0.2">
      <c r="A13" s="33" t="s">
        <v>446</v>
      </c>
      <c r="B13" s="271">
        <v>1</v>
      </c>
      <c r="C13" s="114">
        <v>3</v>
      </c>
      <c r="D13" s="114"/>
      <c r="E13" s="114"/>
      <c r="F13" s="114"/>
      <c r="G13" s="114"/>
      <c r="H13" s="114">
        <v>1</v>
      </c>
      <c r="I13" s="272"/>
      <c r="J13" s="273">
        <v>5</v>
      </c>
    </row>
    <row r="14" spans="1:10" x14ac:dyDescent="0.2">
      <c r="A14" s="33" t="s">
        <v>447</v>
      </c>
      <c r="B14" s="271">
        <v>3</v>
      </c>
      <c r="C14" s="114">
        <v>1</v>
      </c>
      <c r="D14" s="114"/>
      <c r="E14" s="114"/>
      <c r="F14" s="114"/>
      <c r="G14" s="114"/>
      <c r="H14" s="114"/>
      <c r="I14" s="272"/>
      <c r="J14" s="273">
        <v>4</v>
      </c>
    </row>
    <row r="15" spans="1:10" x14ac:dyDescent="0.2">
      <c r="A15" s="33" t="s">
        <v>448</v>
      </c>
      <c r="B15" s="271">
        <v>6</v>
      </c>
      <c r="C15" s="114">
        <v>6</v>
      </c>
      <c r="D15" s="114"/>
      <c r="E15" s="114"/>
      <c r="F15" s="114"/>
      <c r="G15" s="114"/>
      <c r="H15" s="114">
        <v>2</v>
      </c>
      <c r="I15" s="272"/>
      <c r="J15" s="273">
        <v>14</v>
      </c>
    </row>
    <row r="16" spans="1:10" x14ac:dyDescent="0.2">
      <c r="A16" s="33" t="s">
        <v>449</v>
      </c>
      <c r="B16" s="271">
        <v>3</v>
      </c>
      <c r="C16" s="114">
        <v>3</v>
      </c>
      <c r="D16" s="114"/>
      <c r="E16" s="114"/>
      <c r="F16" s="114">
        <v>1</v>
      </c>
      <c r="G16" s="114"/>
      <c r="H16" s="114"/>
      <c r="I16" s="272"/>
      <c r="J16" s="273">
        <v>7</v>
      </c>
    </row>
    <row r="17" spans="1:10" ht="15.75" thickBot="1" x14ac:dyDescent="0.25">
      <c r="A17" s="34" t="s">
        <v>450</v>
      </c>
      <c r="B17" s="274">
        <v>2</v>
      </c>
      <c r="C17" s="275">
        <v>2</v>
      </c>
      <c r="D17" s="275"/>
      <c r="E17" s="275">
        <v>1</v>
      </c>
      <c r="F17" s="275">
        <v>1</v>
      </c>
      <c r="G17" s="275"/>
      <c r="H17" s="275">
        <v>1</v>
      </c>
      <c r="I17" s="276"/>
      <c r="J17" s="277">
        <v>7</v>
      </c>
    </row>
    <row r="18" spans="1:10" ht="15.75" x14ac:dyDescent="0.25">
      <c r="A18" s="32" t="s">
        <v>8</v>
      </c>
      <c r="B18" s="267">
        <v>4</v>
      </c>
      <c r="C18" s="268">
        <v>5</v>
      </c>
      <c r="D18" s="268"/>
      <c r="E18" s="268"/>
      <c r="F18" s="268">
        <v>1</v>
      </c>
      <c r="G18" s="268"/>
      <c r="H18" s="268"/>
      <c r="I18" s="269"/>
      <c r="J18" s="270">
        <v>10</v>
      </c>
    </row>
    <row r="19" spans="1:10" ht="15.75" thickBot="1" x14ac:dyDescent="0.25">
      <c r="A19" s="34" t="s">
        <v>8</v>
      </c>
      <c r="B19" s="274">
        <v>4</v>
      </c>
      <c r="C19" s="275">
        <v>5</v>
      </c>
      <c r="D19" s="275"/>
      <c r="E19" s="275"/>
      <c r="F19" s="275">
        <v>1</v>
      </c>
      <c r="G19" s="275"/>
      <c r="H19" s="275"/>
      <c r="I19" s="276"/>
      <c r="J19" s="277">
        <v>10</v>
      </c>
    </row>
    <row r="20" spans="1:10" ht="15.75" x14ac:dyDescent="0.25">
      <c r="A20" s="32" t="s">
        <v>9</v>
      </c>
      <c r="B20" s="267">
        <v>4</v>
      </c>
      <c r="C20" s="268">
        <v>5</v>
      </c>
      <c r="D20" s="268"/>
      <c r="E20" s="268"/>
      <c r="F20" s="268">
        <v>1</v>
      </c>
      <c r="G20" s="268"/>
      <c r="H20" s="268">
        <v>6</v>
      </c>
      <c r="I20" s="269"/>
      <c r="J20" s="270">
        <v>16</v>
      </c>
    </row>
    <row r="21" spans="1:10" x14ac:dyDescent="0.2">
      <c r="A21" s="33" t="s">
        <v>451</v>
      </c>
      <c r="B21" s="271">
        <v>3</v>
      </c>
      <c r="C21" s="114">
        <v>1</v>
      </c>
      <c r="D21" s="114"/>
      <c r="E21" s="114"/>
      <c r="F21" s="114"/>
      <c r="G21" s="114"/>
      <c r="H21" s="114">
        <v>1</v>
      </c>
      <c r="I21" s="272"/>
      <c r="J21" s="273">
        <v>5</v>
      </c>
    </row>
    <row r="22" spans="1:10" x14ac:dyDescent="0.2">
      <c r="A22" s="33" t="s">
        <v>452</v>
      </c>
      <c r="B22" s="271">
        <v>1</v>
      </c>
      <c r="C22" s="114">
        <v>3</v>
      </c>
      <c r="D22" s="114"/>
      <c r="E22" s="114"/>
      <c r="F22" s="114"/>
      <c r="G22" s="114"/>
      <c r="H22" s="114">
        <v>2</v>
      </c>
      <c r="I22" s="272"/>
      <c r="J22" s="273">
        <v>6</v>
      </c>
    </row>
    <row r="23" spans="1:10" ht="15.75" thickBot="1" x14ac:dyDescent="0.25">
      <c r="A23" s="34" t="s">
        <v>453</v>
      </c>
      <c r="B23" s="274"/>
      <c r="C23" s="275">
        <v>1</v>
      </c>
      <c r="D23" s="275"/>
      <c r="E23" s="275"/>
      <c r="F23" s="275">
        <v>1</v>
      </c>
      <c r="G23" s="275"/>
      <c r="H23" s="275">
        <v>3</v>
      </c>
      <c r="I23" s="276"/>
      <c r="J23" s="277">
        <v>5</v>
      </c>
    </row>
    <row r="24" spans="1:10" ht="15.75" x14ac:dyDescent="0.25">
      <c r="A24" s="32" t="s">
        <v>178</v>
      </c>
      <c r="B24" s="267">
        <v>2</v>
      </c>
      <c r="C24" s="268">
        <v>2</v>
      </c>
      <c r="D24" s="268"/>
      <c r="E24" s="268"/>
      <c r="F24" s="268">
        <v>1</v>
      </c>
      <c r="G24" s="268"/>
      <c r="H24" s="268">
        <v>1</v>
      </c>
      <c r="I24" s="269"/>
      <c r="J24" s="270">
        <v>6</v>
      </c>
    </row>
    <row r="25" spans="1:10" ht="15.75" thickBot="1" x14ac:dyDescent="0.25">
      <c r="A25" s="34" t="s">
        <v>178</v>
      </c>
      <c r="B25" s="274">
        <v>2</v>
      </c>
      <c r="C25" s="275">
        <v>2</v>
      </c>
      <c r="D25" s="275"/>
      <c r="E25" s="275"/>
      <c r="F25" s="275">
        <v>1</v>
      </c>
      <c r="G25" s="275"/>
      <c r="H25" s="275">
        <v>1</v>
      </c>
      <c r="I25" s="276"/>
      <c r="J25" s="277">
        <v>6</v>
      </c>
    </row>
    <row r="26" spans="1:10" ht="15.75" x14ac:dyDescent="0.25">
      <c r="A26" s="32" t="s">
        <v>11</v>
      </c>
      <c r="B26" s="267">
        <v>29</v>
      </c>
      <c r="C26" s="268">
        <v>24</v>
      </c>
      <c r="D26" s="268">
        <v>1</v>
      </c>
      <c r="E26" s="268"/>
      <c r="F26" s="268">
        <v>3</v>
      </c>
      <c r="G26" s="268"/>
      <c r="H26" s="268">
        <v>8</v>
      </c>
      <c r="I26" s="269">
        <v>1</v>
      </c>
      <c r="J26" s="270">
        <v>66</v>
      </c>
    </row>
    <row r="27" spans="1:10" x14ac:dyDescent="0.2">
      <c r="A27" s="33" t="s">
        <v>454</v>
      </c>
      <c r="B27" s="271">
        <v>3</v>
      </c>
      <c r="C27" s="114">
        <v>3</v>
      </c>
      <c r="D27" s="114"/>
      <c r="E27" s="114"/>
      <c r="F27" s="114">
        <v>1</v>
      </c>
      <c r="G27" s="114"/>
      <c r="H27" s="114"/>
      <c r="I27" s="272"/>
      <c r="J27" s="273">
        <v>7</v>
      </c>
    </row>
    <row r="28" spans="1:10" x14ac:dyDescent="0.2">
      <c r="A28" s="33" t="s">
        <v>455</v>
      </c>
      <c r="B28" s="271">
        <v>5</v>
      </c>
      <c r="C28" s="114">
        <v>5</v>
      </c>
      <c r="D28" s="114"/>
      <c r="E28" s="114"/>
      <c r="F28" s="114"/>
      <c r="G28" s="114"/>
      <c r="H28" s="114">
        <v>1</v>
      </c>
      <c r="I28" s="272"/>
      <c r="J28" s="273">
        <v>11</v>
      </c>
    </row>
    <row r="29" spans="1:10" x14ac:dyDescent="0.2">
      <c r="A29" s="33" t="s">
        <v>456</v>
      </c>
      <c r="B29" s="271">
        <v>4</v>
      </c>
      <c r="C29" s="114">
        <v>5</v>
      </c>
      <c r="D29" s="114"/>
      <c r="E29" s="114"/>
      <c r="F29" s="114"/>
      <c r="G29" s="114"/>
      <c r="H29" s="114"/>
      <c r="I29" s="272"/>
      <c r="J29" s="273">
        <v>9</v>
      </c>
    </row>
    <row r="30" spans="1:10" x14ac:dyDescent="0.2">
      <c r="A30" s="33" t="s">
        <v>457</v>
      </c>
      <c r="B30" s="271">
        <v>3</v>
      </c>
      <c r="C30" s="114">
        <v>2</v>
      </c>
      <c r="D30" s="114"/>
      <c r="E30" s="114"/>
      <c r="F30" s="114"/>
      <c r="G30" s="114"/>
      <c r="H30" s="114">
        <v>1</v>
      </c>
      <c r="I30" s="272"/>
      <c r="J30" s="273">
        <v>6</v>
      </c>
    </row>
    <row r="31" spans="1:10" x14ac:dyDescent="0.2">
      <c r="A31" s="33" t="s">
        <v>458</v>
      </c>
      <c r="B31" s="271">
        <v>9</v>
      </c>
      <c r="C31" s="114">
        <v>2</v>
      </c>
      <c r="D31" s="114"/>
      <c r="E31" s="114"/>
      <c r="F31" s="114"/>
      <c r="G31" s="114"/>
      <c r="H31" s="114">
        <v>3</v>
      </c>
      <c r="I31" s="272"/>
      <c r="J31" s="273">
        <v>14</v>
      </c>
    </row>
    <row r="32" spans="1:10" x14ac:dyDescent="0.2">
      <c r="A32" s="33" t="s">
        <v>459</v>
      </c>
      <c r="B32" s="271">
        <v>3</v>
      </c>
      <c r="C32" s="114">
        <v>2</v>
      </c>
      <c r="D32" s="114"/>
      <c r="E32" s="114"/>
      <c r="F32" s="114">
        <v>1</v>
      </c>
      <c r="G32" s="114"/>
      <c r="H32" s="114">
        <v>2</v>
      </c>
      <c r="I32" s="272">
        <v>1</v>
      </c>
      <c r="J32" s="273">
        <v>9</v>
      </c>
    </row>
    <row r="33" spans="1:10" x14ac:dyDescent="0.2">
      <c r="A33" s="33" t="s">
        <v>460</v>
      </c>
      <c r="B33" s="271">
        <v>2</v>
      </c>
      <c r="C33" s="114">
        <v>2</v>
      </c>
      <c r="D33" s="114">
        <v>1</v>
      </c>
      <c r="E33" s="114"/>
      <c r="F33" s="114">
        <v>1</v>
      </c>
      <c r="G33" s="114"/>
      <c r="H33" s="114"/>
      <c r="I33" s="272"/>
      <c r="J33" s="273">
        <v>6</v>
      </c>
    </row>
    <row r="34" spans="1:10" ht="15.75" thickBot="1" x14ac:dyDescent="0.25">
      <c r="A34" s="34" t="s">
        <v>461</v>
      </c>
      <c r="B34" s="274"/>
      <c r="C34" s="275">
        <v>3</v>
      </c>
      <c r="D34" s="275"/>
      <c r="E34" s="275"/>
      <c r="F34" s="275"/>
      <c r="G34" s="275"/>
      <c r="H34" s="275">
        <v>1</v>
      </c>
      <c r="I34" s="276"/>
      <c r="J34" s="277">
        <v>4</v>
      </c>
    </row>
    <row r="35" spans="1:10" ht="15.75" x14ac:dyDescent="0.25">
      <c r="A35" s="32" t="s">
        <v>12</v>
      </c>
      <c r="B35" s="267">
        <v>2</v>
      </c>
      <c r="C35" s="268">
        <v>7</v>
      </c>
      <c r="D35" s="268"/>
      <c r="E35" s="268">
        <v>1</v>
      </c>
      <c r="F35" s="268"/>
      <c r="G35" s="268"/>
      <c r="H35" s="268">
        <v>6</v>
      </c>
      <c r="I35" s="269"/>
      <c r="J35" s="270">
        <v>16</v>
      </c>
    </row>
    <row r="36" spans="1:10" x14ac:dyDescent="0.2">
      <c r="A36" s="33" t="s">
        <v>462</v>
      </c>
      <c r="B36" s="271">
        <v>1</v>
      </c>
      <c r="C36" s="114">
        <v>3</v>
      </c>
      <c r="D36" s="114"/>
      <c r="E36" s="114"/>
      <c r="F36" s="114"/>
      <c r="G36" s="114"/>
      <c r="H36" s="114">
        <v>1</v>
      </c>
      <c r="I36" s="272"/>
      <c r="J36" s="273">
        <v>5</v>
      </c>
    </row>
    <row r="37" spans="1:10" x14ac:dyDescent="0.2">
      <c r="A37" s="33" t="s">
        <v>463</v>
      </c>
      <c r="B37" s="271">
        <v>1</v>
      </c>
      <c r="C37" s="114">
        <v>2</v>
      </c>
      <c r="D37" s="114"/>
      <c r="E37" s="114"/>
      <c r="F37" s="114"/>
      <c r="G37" s="114"/>
      <c r="H37" s="114">
        <v>4</v>
      </c>
      <c r="I37" s="272"/>
      <c r="J37" s="273">
        <v>7</v>
      </c>
    </row>
    <row r="38" spans="1:10" ht="15.75" thickBot="1" x14ac:dyDescent="0.25">
      <c r="A38" s="34" t="s">
        <v>464</v>
      </c>
      <c r="B38" s="274"/>
      <c r="C38" s="275">
        <v>2</v>
      </c>
      <c r="D38" s="275"/>
      <c r="E38" s="275">
        <v>1</v>
      </c>
      <c r="F38" s="275"/>
      <c r="G38" s="275"/>
      <c r="H38" s="275">
        <v>1</v>
      </c>
      <c r="I38" s="276"/>
      <c r="J38" s="277">
        <v>4</v>
      </c>
    </row>
    <row r="39" spans="1:10" ht="15.75" x14ac:dyDescent="0.25">
      <c r="A39" s="32" t="s">
        <v>13</v>
      </c>
      <c r="B39" s="267">
        <v>1</v>
      </c>
      <c r="C39" s="268">
        <v>19</v>
      </c>
      <c r="D39" s="268"/>
      <c r="E39" s="268">
        <v>1</v>
      </c>
      <c r="F39" s="268"/>
      <c r="G39" s="268"/>
      <c r="H39" s="268">
        <v>12</v>
      </c>
      <c r="I39" s="269"/>
      <c r="J39" s="270">
        <v>33</v>
      </c>
    </row>
    <row r="40" spans="1:10" x14ac:dyDescent="0.2">
      <c r="A40" s="33" t="s">
        <v>465</v>
      </c>
      <c r="B40" s="271"/>
      <c r="C40" s="114">
        <v>4</v>
      </c>
      <c r="D40" s="114"/>
      <c r="E40" s="114"/>
      <c r="F40" s="114"/>
      <c r="G40" s="114"/>
      <c r="H40" s="114">
        <v>1</v>
      </c>
      <c r="I40" s="272"/>
      <c r="J40" s="273">
        <v>5</v>
      </c>
    </row>
    <row r="41" spans="1:10" x14ac:dyDescent="0.2">
      <c r="A41" s="33" t="s">
        <v>466</v>
      </c>
      <c r="B41" s="271"/>
      <c r="C41" s="114">
        <v>4</v>
      </c>
      <c r="D41" s="114"/>
      <c r="E41" s="114"/>
      <c r="F41" s="114"/>
      <c r="G41" s="114"/>
      <c r="H41" s="114">
        <v>4</v>
      </c>
      <c r="I41" s="272"/>
      <c r="J41" s="273">
        <v>8</v>
      </c>
    </row>
    <row r="42" spans="1:10" x14ac:dyDescent="0.2">
      <c r="A42" s="33" t="s">
        <v>90</v>
      </c>
      <c r="B42" s="271">
        <v>1</v>
      </c>
      <c r="C42" s="114">
        <v>5</v>
      </c>
      <c r="D42" s="114"/>
      <c r="E42" s="114">
        <v>1</v>
      </c>
      <c r="F42" s="114"/>
      <c r="G42" s="114"/>
      <c r="H42" s="114">
        <v>5</v>
      </c>
      <c r="I42" s="272"/>
      <c r="J42" s="273">
        <v>12</v>
      </c>
    </row>
    <row r="43" spans="1:10" ht="15.75" thickBot="1" x14ac:dyDescent="0.25">
      <c r="A43" s="34" t="s">
        <v>467</v>
      </c>
      <c r="B43" s="274"/>
      <c r="C43" s="275">
        <v>6</v>
      </c>
      <c r="D43" s="275"/>
      <c r="E43" s="275"/>
      <c r="F43" s="275"/>
      <c r="G43" s="275"/>
      <c r="H43" s="275">
        <v>2</v>
      </c>
      <c r="I43" s="276"/>
      <c r="J43" s="277">
        <v>8</v>
      </c>
    </row>
    <row r="44" spans="1:10" ht="15.75" x14ac:dyDescent="0.25">
      <c r="A44" s="32" t="s">
        <v>14</v>
      </c>
      <c r="B44" s="267">
        <v>2</v>
      </c>
      <c r="C44" s="268">
        <v>5</v>
      </c>
      <c r="D44" s="268"/>
      <c r="E44" s="268"/>
      <c r="F44" s="268"/>
      <c r="G44" s="268"/>
      <c r="H44" s="268">
        <v>5</v>
      </c>
      <c r="I44" s="269"/>
      <c r="J44" s="270">
        <v>12</v>
      </c>
    </row>
    <row r="45" spans="1:10" ht="15.75" thickBot="1" x14ac:dyDescent="0.25">
      <c r="A45" s="34" t="s">
        <v>14</v>
      </c>
      <c r="B45" s="274">
        <v>2</v>
      </c>
      <c r="C45" s="275">
        <v>5</v>
      </c>
      <c r="D45" s="275"/>
      <c r="E45" s="275"/>
      <c r="F45" s="275"/>
      <c r="G45" s="275"/>
      <c r="H45" s="275">
        <v>5</v>
      </c>
      <c r="I45" s="276"/>
      <c r="J45" s="277">
        <v>12</v>
      </c>
    </row>
    <row r="46" spans="1:10" ht="15.75" x14ac:dyDescent="0.25">
      <c r="A46" s="32" t="s">
        <v>15</v>
      </c>
      <c r="B46" s="267">
        <v>2</v>
      </c>
      <c r="C46" s="268">
        <v>10</v>
      </c>
      <c r="D46" s="268"/>
      <c r="E46" s="268"/>
      <c r="F46" s="268">
        <v>1</v>
      </c>
      <c r="G46" s="268"/>
      <c r="H46" s="268">
        <v>2</v>
      </c>
      <c r="I46" s="269">
        <v>1</v>
      </c>
      <c r="J46" s="270">
        <v>16</v>
      </c>
    </row>
    <row r="47" spans="1:10" x14ac:dyDescent="0.2">
      <c r="A47" s="33" t="s">
        <v>15</v>
      </c>
      <c r="B47" s="271">
        <v>1</v>
      </c>
      <c r="C47" s="114">
        <v>3</v>
      </c>
      <c r="D47" s="114"/>
      <c r="E47" s="114"/>
      <c r="F47" s="114"/>
      <c r="G47" s="114"/>
      <c r="H47" s="114">
        <v>1</v>
      </c>
      <c r="I47" s="272">
        <v>1</v>
      </c>
      <c r="J47" s="273">
        <v>6</v>
      </c>
    </row>
    <row r="48" spans="1:10" ht="15.75" thickBot="1" x14ac:dyDescent="0.25">
      <c r="A48" s="34" t="s">
        <v>481</v>
      </c>
      <c r="B48" s="274">
        <v>1</v>
      </c>
      <c r="C48" s="275">
        <v>7</v>
      </c>
      <c r="D48" s="275"/>
      <c r="E48" s="275"/>
      <c r="F48" s="275">
        <v>1</v>
      </c>
      <c r="G48" s="275"/>
      <c r="H48" s="275">
        <v>1</v>
      </c>
      <c r="I48" s="276"/>
      <c r="J48" s="277">
        <v>10</v>
      </c>
    </row>
    <row r="49" spans="1:10" ht="15.75" x14ac:dyDescent="0.25">
      <c r="A49" s="32" t="s">
        <v>16</v>
      </c>
      <c r="B49" s="267">
        <v>10</v>
      </c>
      <c r="C49" s="268">
        <v>22</v>
      </c>
      <c r="D49" s="268">
        <v>2</v>
      </c>
      <c r="E49" s="268"/>
      <c r="F49" s="268"/>
      <c r="G49" s="268"/>
      <c r="H49" s="268">
        <v>7</v>
      </c>
      <c r="I49" s="269"/>
      <c r="J49" s="270">
        <v>41</v>
      </c>
    </row>
    <row r="50" spans="1:10" x14ac:dyDescent="0.2">
      <c r="A50" s="33" t="s">
        <v>468</v>
      </c>
      <c r="B50" s="271">
        <v>2</v>
      </c>
      <c r="C50" s="114">
        <v>10</v>
      </c>
      <c r="D50" s="114"/>
      <c r="E50" s="114"/>
      <c r="F50" s="114"/>
      <c r="G50" s="114"/>
      <c r="H50" s="114">
        <v>3</v>
      </c>
      <c r="I50" s="272"/>
      <c r="J50" s="273">
        <v>15</v>
      </c>
    </row>
    <row r="51" spans="1:10" x14ac:dyDescent="0.2">
      <c r="A51" s="33" t="s">
        <v>469</v>
      </c>
      <c r="B51" s="271">
        <v>6</v>
      </c>
      <c r="C51" s="114">
        <v>8</v>
      </c>
      <c r="D51" s="114">
        <v>1</v>
      </c>
      <c r="E51" s="114"/>
      <c r="F51" s="114"/>
      <c r="G51" s="114"/>
      <c r="H51" s="114">
        <v>2</v>
      </c>
      <c r="I51" s="272"/>
      <c r="J51" s="273">
        <v>17</v>
      </c>
    </row>
    <row r="52" spans="1:10" x14ac:dyDescent="0.2">
      <c r="A52" s="33" t="s">
        <v>470</v>
      </c>
      <c r="B52" s="271">
        <v>2</v>
      </c>
      <c r="C52" s="114">
        <v>3</v>
      </c>
      <c r="D52" s="114"/>
      <c r="E52" s="114"/>
      <c r="F52" s="114"/>
      <c r="G52" s="114"/>
      <c r="H52" s="114">
        <v>1</v>
      </c>
      <c r="I52" s="272"/>
      <c r="J52" s="273">
        <v>6</v>
      </c>
    </row>
    <row r="53" spans="1:10" ht="15.75" thickBot="1" x14ac:dyDescent="0.25">
      <c r="A53" s="34" t="s">
        <v>471</v>
      </c>
      <c r="B53" s="274"/>
      <c r="C53" s="275">
        <v>1</v>
      </c>
      <c r="D53" s="275">
        <v>1</v>
      </c>
      <c r="E53" s="275"/>
      <c r="F53" s="275"/>
      <c r="G53" s="275"/>
      <c r="H53" s="275">
        <v>1</v>
      </c>
      <c r="I53" s="276"/>
      <c r="J53" s="277">
        <v>3</v>
      </c>
    </row>
    <row r="54" spans="1:10" ht="15.75" x14ac:dyDescent="0.25">
      <c r="A54" s="32" t="s">
        <v>17</v>
      </c>
      <c r="B54" s="267">
        <v>5</v>
      </c>
      <c r="C54" s="268">
        <v>6</v>
      </c>
      <c r="D54" s="268"/>
      <c r="E54" s="268"/>
      <c r="F54" s="268"/>
      <c r="G54" s="268"/>
      <c r="H54" s="268">
        <v>7</v>
      </c>
      <c r="I54" s="269"/>
      <c r="J54" s="270">
        <v>18</v>
      </c>
    </row>
    <row r="55" spans="1:10" x14ac:dyDescent="0.2">
      <c r="A55" s="33" t="s">
        <v>17</v>
      </c>
      <c r="B55" s="271">
        <v>2</v>
      </c>
      <c r="C55" s="114">
        <v>1</v>
      </c>
      <c r="D55" s="114"/>
      <c r="E55" s="114"/>
      <c r="F55" s="114"/>
      <c r="G55" s="114"/>
      <c r="H55" s="114">
        <v>2</v>
      </c>
      <c r="I55" s="272"/>
      <c r="J55" s="273">
        <v>5</v>
      </c>
    </row>
    <row r="56" spans="1:10" ht="15.75" thickBot="1" x14ac:dyDescent="0.25">
      <c r="A56" s="34" t="s">
        <v>472</v>
      </c>
      <c r="B56" s="274">
        <v>3</v>
      </c>
      <c r="C56" s="275">
        <v>5</v>
      </c>
      <c r="D56" s="275"/>
      <c r="E56" s="275"/>
      <c r="F56" s="275"/>
      <c r="G56" s="275"/>
      <c r="H56" s="275">
        <v>5</v>
      </c>
      <c r="I56" s="276"/>
      <c r="J56" s="277">
        <v>13</v>
      </c>
    </row>
    <row r="57" spans="1:10" ht="16.5" thickBot="1" x14ac:dyDescent="0.3">
      <c r="A57" s="54" t="s">
        <v>18</v>
      </c>
      <c r="B57" s="278">
        <v>92</v>
      </c>
      <c r="C57" s="117">
        <v>136</v>
      </c>
      <c r="D57" s="117">
        <v>3</v>
      </c>
      <c r="E57" s="117">
        <v>3</v>
      </c>
      <c r="F57" s="117">
        <v>10</v>
      </c>
      <c r="G57" s="117">
        <v>0</v>
      </c>
      <c r="H57" s="117">
        <v>70</v>
      </c>
      <c r="I57" s="279">
        <v>2</v>
      </c>
      <c r="J57" s="280">
        <v>316</v>
      </c>
    </row>
  </sheetData>
  <sheetProtection password="C6D6" sheet="1" objects="1" scenarios="1"/>
  <mergeCells count="9">
    <mergeCell ref="B4:B5"/>
    <mergeCell ref="I4:I5"/>
    <mergeCell ref="J4:J5"/>
    <mergeCell ref="H4:H5"/>
    <mergeCell ref="C4:C5"/>
    <mergeCell ref="D4:D5"/>
    <mergeCell ref="E4:E5"/>
    <mergeCell ref="F4:F5"/>
    <mergeCell ref="G4:G5"/>
  </mergeCells>
  <hyperlinks>
    <hyperlink ref="A2" location="Contents!A1" display="Back to contents"/>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1"/>
  <sheetViews>
    <sheetView showGridLines="0" workbookViewId="0">
      <pane ySplit="5" topLeftCell="A6" activePane="bottomLeft" state="frozen"/>
      <selection pane="bottomLeft" activeCell="A2" sqref="A2"/>
    </sheetView>
  </sheetViews>
  <sheetFormatPr defaultRowHeight="15" x14ac:dyDescent="0.2"/>
  <cols>
    <col min="1" max="1" width="23.44140625" customWidth="1"/>
    <col min="2" max="8" width="10.88671875" customWidth="1"/>
  </cols>
  <sheetData>
    <row r="1" spans="1:8" ht="15.75" x14ac:dyDescent="0.25">
      <c r="A1" s="390" t="s">
        <v>490</v>
      </c>
    </row>
    <row r="2" spans="1:8" x14ac:dyDescent="0.2">
      <c r="A2" s="9" t="s">
        <v>27</v>
      </c>
      <c r="B2" s="374"/>
    </row>
    <row r="3" spans="1:8" ht="15.75" thickBot="1" x14ac:dyDescent="0.25">
      <c r="A3" s="9"/>
      <c r="B3" s="374"/>
    </row>
    <row r="4" spans="1:8" ht="64.5" customHeight="1" x14ac:dyDescent="0.25">
      <c r="A4" s="375" t="s">
        <v>439</v>
      </c>
      <c r="B4" s="783" t="s">
        <v>249</v>
      </c>
      <c r="C4" s="783" t="s">
        <v>385</v>
      </c>
      <c r="D4" s="783" t="s">
        <v>386</v>
      </c>
      <c r="E4" s="783" t="s">
        <v>250</v>
      </c>
      <c r="F4" s="783" t="s">
        <v>387</v>
      </c>
      <c r="G4" s="783" t="s">
        <v>251</v>
      </c>
      <c r="H4" s="781" t="s">
        <v>252</v>
      </c>
    </row>
    <row r="5" spans="1:8" ht="15.75" thickBot="1" x14ac:dyDescent="0.25">
      <c r="A5" s="391" t="s">
        <v>473</v>
      </c>
      <c r="B5" s="784"/>
      <c r="C5" s="784"/>
      <c r="D5" s="784"/>
      <c r="E5" s="784"/>
      <c r="F5" s="784"/>
      <c r="G5" s="784"/>
      <c r="H5" s="782"/>
    </row>
    <row r="6" spans="1:8" ht="15.75" x14ac:dyDescent="0.25">
      <c r="A6" s="5" t="s">
        <v>6</v>
      </c>
      <c r="B6" s="377">
        <v>179</v>
      </c>
      <c r="C6" s="378">
        <v>23</v>
      </c>
      <c r="D6" s="378">
        <v>142</v>
      </c>
      <c r="E6" s="378">
        <v>119</v>
      </c>
      <c r="F6" s="378">
        <v>180</v>
      </c>
      <c r="G6" s="379">
        <v>0.8380281690140845</v>
      </c>
      <c r="H6" s="379">
        <v>0.66111111111111109</v>
      </c>
    </row>
    <row r="7" spans="1:8" x14ac:dyDescent="0.2">
      <c r="A7" s="3" t="s">
        <v>441</v>
      </c>
      <c r="B7" s="380">
        <v>51</v>
      </c>
      <c r="C7" s="70">
        <v>6</v>
      </c>
      <c r="D7" s="70">
        <v>41</v>
      </c>
      <c r="E7" s="70">
        <v>35</v>
      </c>
      <c r="F7" s="70">
        <v>54</v>
      </c>
      <c r="G7" s="381">
        <v>0.85365853658536583</v>
      </c>
      <c r="H7" s="381">
        <v>0.64814814814814814</v>
      </c>
    </row>
    <row r="8" spans="1:8" x14ac:dyDescent="0.2">
      <c r="A8" s="3" t="s">
        <v>442</v>
      </c>
      <c r="B8" s="380">
        <v>26</v>
      </c>
      <c r="C8" s="70">
        <v>2</v>
      </c>
      <c r="D8" s="70">
        <v>22</v>
      </c>
      <c r="E8" s="70">
        <v>20</v>
      </c>
      <c r="F8" s="70">
        <v>27</v>
      </c>
      <c r="G8" s="381">
        <v>0.90909090909090906</v>
      </c>
      <c r="H8" s="381">
        <v>0.7407407407407407</v>
      </c>
    </row>
    <row r="9" spans="1:8" x14ac:dyDescent="0.2">
      <c r="A9" s="3" t="s">
        <v>443</v>
      </c>
      <c r="B9" s="380">
        <v>12</v>
      </c>
      <c r="C9" s="70">
        <v>3</v>
      </c>
      <c r="D9" s="70">
        <v>11</v>
      </c>
      <c r="E9" s="70">
        <v>8</v>
      </c>
      <c r="F9" s="70">
        <v>14</v>
      </c>
      <c r="G9" s="381">
        <v>0.72727272727272729</v>
      </c>
      <c r="H9" s="381">
        <v>0.5714285714285714</v>
      </c>
    </row>
    <row r="10" spans="1:8" x14ac:dyDescent="0.2">
      <c r="A10" s="3" t="s">
        <v>444</v>
      </c>
      <c r="B10" s="380">
        <v>56</v>
      </c>
      <c r="C10" s="70">
        <v>6</v>
      </c>
      <c r="D10" s="70">
        <v>48</v>
      </c>
      <c r="E10" s="70">
        <v>42</v>
      </c>
      <c r="F10" s="70">
        <v>48</v>
      </c>
      <c r="G10" s="381">
        <v>0.875</v>
      </c>
      <c r="H10" s="381">
        <v>0.875</v>
      </c>
    </row>
    <row r="11" spans="1:8" ht="15.75" thickBot="1" x14ac:dyDescent="0.25">
      <c r="A11" s="4" t="s">
        <v>445</v>
      </c>
      <c r="B11" s="382">
        <v>34</v>
      </c>
      <c r="C11" s="75">
        <v>6</v>
      </c>
      <c r="D11" s="75">
        <v>20</v>
      </c>
      <c r="E11" s="75">
        <v>14</v>
      </c>
      <c r="F11" s="75">
        <v>37</v>
      </c>
      <c r="G11" s="383">
        <v>0.7</v>
      </c>
      <c r="H11" s="383">
        <v>0.3783783783783784</v>
      </c>
    </row>
    <row r="12" spans="1:8" ht="15.75" x14ac:dyDescent="0.25">
      <c r="A12" s="376" t="s">
        <v>7</v>
      </c>
      <c r="B12" s="384">
        <v>330</v>
      </c>
      <c r="C12" s="72">
        <v>36</v>
      </c>
      <c r="D12" s="72">
        <v>275</v>
      </c>
      <c r="E12" s="72">
        <v>239</v>
      </c>
      <c r="F12" s="72">
        <v>314</v>
      </c>
      <c r="G12" s="385">
        <v>0.86909090909090914</v>
      </c>
      <c r="H12" s="385">
        <v>0.76114649681528668</v>
      </c>
    </row>
    <row r="13" spans="1:8" x14ac:dyDescent="0.2">
      <c r="A13" s="3" t="s">
        <v>446</v>
      </c>
      <c r="B13" s="380">
        <v>59</v>
      </c>
      <c r="C13" s="70">
        <v>7</v>
      </c>
      <c r="D13" s="70">
        <v>48</v>
      </c>
      <c r="E13" s="70">
        <v>41</v>
      </c>
      <c r="F13" s="70">
        <v>61</v>
      </c>
      <c r="G13" s="381">
        <v>0.85416666666666663</v>
      </c>
      <c r="H13" s="381">
        <v>0.67213114754098358</v>
      </c>
    </row>
    <row r="14" spans="1:8" x14ac:dyDescent="0.2">
      <c r="A14" s="3" t="s">
        <v>447</v>
      </c>
      <c r="B14" s="380">
        <v>92</v>
      </c>
      <c r="C14" s="70">
        <v>10</v>
      </c>
      <c r="D14" s="70">
        <v>77</v>
      </c>
      <c r="E14" s="70">
        <v>67</v>
      </c>
      <c r="F14" s="70">
        <v>78</v>
      </c>
      <c r="G14" s="381">
        <v>0.87012987012987009</v>
      </c>
      <c r="H14" s="381">
        <v>0.85897435897435892</v>
      </c>
    </row>
    <row r="15" spans="1:8" x14ac:dyDescent="0.2">
      <c r="A15" s="3" t="s">
        <v>448</v>
      </c>
      <c r="B15" s="380">
        <v>28</v>
      </c>
      <c r="C15" s="70">
        <v>2</v>
      </c>
      <c r="D15" s="70">
        <v>25</v>
      </c>
      <c r="E15" s="70">
        <v>23</v>
      </c>
      <c r="F15" s="70">
        <v>30</v>
      </c>
      <c r="G15" s="381">
        <v>0.92</v>
      </c>
      <c r="H15" s="381">
        <v>0.76666666666666672</v>
      </c>
    </row>
    <row r="16" spans="1:8" x14ac:dyDescent="0.2">
      <c r="A16" s="3" t="s">
        <v>449</v>
      </c>
      <c r="B16" s="380">
        <v>49</v>
      </c>
      <c r="C16" s="70">
        <v>6</v>
      </c>
      <c r="D16" s="70">
        <v>46</v>
      </c>
      <c r="E16" s="70">
        <v>40</v>
      </c>
      <c r="F16" s="70">
        <v>40</v>
      </c>
      <c r="G16" s="381">
        <v>0.86956521739130432</v>
      </c>
      <c r="H16" s="381">
        <v>1</v>
      </c>
    </row>
    <row r="17" spans="1:16" ht="15.75" thickBot="1" x14ac:dyDescent="0.25">
      <c r="A17" s="4" t="s">
        <v>450</v>
      </c>
      <c r="B17" s="382">
        <v>102</v>
      </c>
      <c r="C17" s="75">
        <v>11</v>
      </c>
      <c r="D17" s="75">
        <v>79</v>
      </c>
      <c r="E17" s="75">
        <v>68</v>
      </c>
      <c r="F17" s="75">
        <v>105</v>
      </c>
      <c r="G17" s="383">
        <v>0.86075949367088611</v>
      </c>
      <c r="H17" s="383">
        <v>0.64761904761904765</v>
      </c>
    </row>
    <row r="18" spans="1:16" ht="15.75" x14ac:dyDescent="0.25">
      <c r="A18" s="5" t="s">
        <v>8</v>
      </c>
      <c r="B18" s="384">
        <v>95</v>
      </c>
      <c r="C18" s="72">
        <v>19</v>
      </c>
      <c r="D18" s="72">
        <v>83</v>
      </c>
      <c r="E18" s="72">
        <v>64</v>
      </c>
      <c r="F18" s="72">
        <v>79</v>
      </c>
      <c r="G18" s="385">
        <v>0.77108433734939763</v>
      </c>
      <c r="H18" s="385">
        <v>0.810126582278481</v>
      </c>
    </row>
    <row r="19" spans="1:16" ht="15.75" thickBot="1" x14ac:dyDescent="0.25">
      <c r="A19" s="4" t="s">
        <v>8</v>
      </c>
      <c r="B19" s="382">
        <v>95</v>
      </c>
      <c r="C19" s="75">
        <v>19</v>
      </c>
      <c r="D19" s="75">
        <v>83</v>
      </c>
      <c r="E19" s="75">
        <v>64</v>
      </c>
      <c r="F19" s="75">
        <v>79</v>
      </c>
      <c r="G19" s="383">
        <v>0.77108433734939763</v>
      </c>
      <c r="H19" s="383">
        <v>0.810126582278481</v>
      </c>
    </row>
    <row r="20" spans="1:16" ht="15.75" x14ac:dyDescent="0.25">
      <c r="A20" s="5" t="s">
        <v>9</v>
      </c>
      <c r="B20" s="384">
        <v>145</v>
      </c>
      <c r="C20" s="72">
        <v>24</v>
      </c>
      <c r="D20" s="72">
        <v>119</v>
      </c>
      <c r="E20" s="72">
        <v>95</v>
      </c>
      <c r="F20" s="72">
        <v>123</v>
      </c>
      <c r="G20" s="385">
        <v>0.79831932773109249</v>
      </c>
      <c r="H20" s="385">
        <v>0.77235772357723576</v>
      </c>
    </row>
    <row r="21" spans="1:16" x14ac:dyDescent="0.2">
      <c r="A21" s="3" t="s">
        <v>451</v>
      </c>
      <c r="B21" s="380">
        <v>69</v>
      </c>
      <c r="C21" s="70">
        <v>8</v>
      </c>
      <c r="D21" s="70">
        <v>59</v>
      </c>
      <c r="E21" s="70">
        <v>51</v>
      </c>
      <c r="F21" s="70">
        <v>52</v>
      </c>
      <c r="G21" s="381">
        <v>0.86440677966101698</v>
      </c>
      <c r="H21" s="381">
        <v>0.98076923076923073</v>
      </c>
    </row>
    <row r="22" spans="1:16" x14ac:dyDescent="0.2">
      <c r="A22" s="3" t="s">
        <v>452</v>
      </c>
      <c r="B22" s="386">
        <v>23</v>
      </c>
      <c r="C22" s="70">
        <v>8</v>
      </c>
      <c r="D22" s="70">
        <v>21</v>
      </c>
      <c r="E22" s="70">
        <v>13</v>
      </c>
      <c r="F22" s="70">
        <v>12</v>
      </c>
      <c r="G22" s="381">
        <v>0.61904761904761907</v>
      </c>
      <c r="H22" s="381">
        <v>1.0833333333333333</v>
      </c>
    </row>
    <row r="23" spans="1:16" ht="15.75" thickBot="1" x14ac:dyDescent="0.25">
      <c r="A23" s="4" t="s">
        <v>453</v>
      </c>
      <c r="B23" s="75">
        <v>53</v>
      </c>
      <c r="C23" s="75">
        <v>8</v>
      </c>
      <c r="D23" s="75">
        <v>39</v>
      </c>
      <c r="E23" s="75">
        <v>31</v>
      </c>
      <c r="F23" s="75">
        <v>59</v>
      </c>
      <c r="G23" s="383">
        <v>0.79487179487179482</v>
      </c>
      <c r="H23" s="383">
        <v>0.52542372881355937</v>
      </c>
    </row>
    <row r="24" spans="1:16" ht="15.75" x14ac:dyDescent="0.25">
      <c r="A24" s="5" t="s">
        <v>178</v>
      </c>
      <c r="B24" s="72">
        <v>93</v>
      </c>
      <c r="C24" s="72">
        <v>12</v>
      </c>
      <c r="D24" s="72">
        <v>80</v>
      </c>
      <c r="E24" s="72">
        <v>68</v>
      </c>
      <c r="F24" s="72">
        <v>81</v>
      </c>
      <c r="G24" s="385">
        <v>0.85</v>
      </c>
      <c r="H24" s="385">
        <v>0.83950617283950613</v>
      </c>
    </row>
    <row r="25" spans="1:16" ht="15.75" thickBot="1" x14ac:dyDescent="0.25">
      <c r="A25" s="4" t="s">
        <v>178</v>
      </c>
      <c r="B25" s="75">
        <v>93</v>
      </c>
      <c r="C25" s="75">
        <v>12</v>
      </c>
      <c r="D25" s="75">
        <v>80</v>
      </c>
      <c r="E25" s="75">
        <v>68</v>
      </c>
      <c r="F25" s="75">
        <v>81</v>
      </c>
      <c r="G25" s="383">
        <v>0.85</v>
      </c>
      <c r="H25" s="383">
        <v>0.83950617283950613</v>
      </c>
    </row>
    <row r="26" spans="1:16" ht="15.75" x14ac:dyDescent="0.25">
      <c r="A26" s="5" t="s">
        <v>11</v>
      </c>
      <c r="B26" s="72">
        <v>296</v>
      </c>
      <c r="C26" s="72">
        <v>55</v>
      </c>
      <c r="D26" s="72">
        <v>253</v>
      </c>
      <c r="E26" s="72">
        <v>198</v>
      </c>
      <c r="F26" s="72">
        <v>172</v>
      </c>
      <c r="G26" s="385">
        <v>0.78260869565217395</v>
      </c>
      <c r="H26" s="385">
        <v>1.1511627906976745</v>
      </c>
    </row>
    <row r="27" spans="1:16" x14ac:dyDescent="0.2">
      <c r="A27" s="3" t="s">
        <v>454</v>
      </c>
      <c r="B27" s="70">
        <v>43</v>
      </c>
      <c r="C27" s="70">
        <v>8</v>
      </c>
      <c r="D27" s="70">
        <v>36</v>
      </c>
      <c r="E27" s="70">
        <v>28</v>
      </c>
      <c r="F27" s="70">
        <v>20</v>
      </c>
      <c r="G27" s="381">
        <v>0.77700000000000002</v>
      </c>
      <c r="H27" s="381">
        <v>1.4</v>
      </c>
      <c r="J27" s="647"/>
      <c r="K27" s="647"/>
      <c r="L27" s="647"/>
      <c r="M27" s="647"/>
      <c r="N27" s="647"/>
      <c r="O27" s="647"/>
      <c r="P27" s="648"/>
    </row>
    <row r="28" spans="1:16" x14ac:dyDescent="0.2">
      <c r="A28" s="3" t="s">
        <v>455</v>
      </c>
      <c r="B28" s="70">
        <v>16</v>
      </c>
      <c r="C28" s="70">
        <v>2</v>
      </c>
      <c r="D28" s="70">
        <v>11</v>
      </c>
      <c r="E28" s="70">
        <v>9</v>
      </c>
      <c r="F28" s="70">
        <v>13</v>
      </c>
      <c r="G28" s="381">
        <v>0.81818181818181823</v>
      </c>
      <c r="H28" s="381">
        <v>0.69230769230769229</v>
      </c>
      <c r="J28" s="647"/>
      <c r="K28" s="647"/>
      <c r="L28" s="647"/>
      <c r="M28" s="647"/>
      <c r="N28" s="647"/>
      <c r="O28" s="647"/>
      <c r="P28" s="648"/>
    </row>
    <row r="29" spans="1:16" x14ac:dyDescent="0.2">
      <c r="A29" s="3" t="s">
        <v>456</v>
      </c>
      <c r="B29" s="70">
        <v>68</v>
      </c>
      <c r="C29" s="70">
        <v>9</v>
      </c>
      <c r="D29" s="70">
        <v>54</v>
      </c>
      <c r="E29" s="70">
        <v>45</v>
      </c>
      <c r="F29" s="70">
        <v>40</v>
      </c>
      <c r="G29" s="381">
        <v>0.83333333333333337</v>
      </c>
      <c r="H29" s="381">
        <v>1.125</v>
      </c>
      <c r="J29" s="647"/>
      <c r="K29" s="647"/>
      <c r="L29" s="647"/>
      <c r="M29" s="647"/>
      <c r="N29" s="647"/>
      <c r="O29" s="647"/>
      <c r="P29" s="648"/>
    </row>
    <row r="30" spans="1:16" x14ac:dyDescent="0.2">
      <c r="A30" s="3" t="s">
        <v>457</v>
      </c>
      <c r="B30" s="70">
        <v>2</v>
      </c>
      <c r="C30" s="70">
        <v>0</v>
      </c>
      <c r="D30" s="70">
        <v>2</v>
      </c>
      <c r="E30" s="70">
        <v>2</v>
      </c>
      <c r="F30" s="70">
        <v>2</v>
      </c>
      <c r="G30" s="381">
        <v>1</v>
      </c>
      <c r="H30" s="381">
        <v>1</v>
      </c>
      <c r="J30" s="647"/>
      <c r="K30" s="647"/>
      <c r="L30" s="647"/>
      <c r="M30" s="647"/>
      <c r="N30" s="647"/>
      <c r="O30" s="647"/>
      <c r="P30" s="648"/>
    </row>
    <row r="31" spans="1:16" x14ac:dyDescent="0.2">
      <c r="A31" s="3" t="s">
        <v>458</v>
      </c>
      <c r="B31" s="70">
        <v>25</v>
      </c>
      <c r="C31" s="70">
        <v>5</v>
      </c>
      <c r="D31" s="70">
        <v>22</v>
      </c>
      <c r="E31" s="70">
        <v>17</v>
      </c>
      <c r="F31" s="70">
        <v>10</v>
      </c>
      <c r="G31" s="381">
        <v>0.77272727272727271</v>
      </c>
      <c r="H31" s="381">
        <v>1.7</v>
      </c>
      <c r="J31" s="647"/>
      <c r="K31" s="647"/>
      <c r="L31" s="647"/>
      <c r="M31" s="647"/>
      <c r="N31" s="647"/>
      <c r="O31" s="647"/>
      <c r="P31" s="648"/>
    </row>
    <row r="32" spans="1:16" x14ac:dyDescent="0.2">
      <c r="A32" s="3" t="s">
        <v>459</v>
      </c>
      <c r="B32" s="70">
        <v>46</v>
      </c>
      <c r="C32" s="70">
        <v>9</v>
      </c>
      <c r="D32" s="70">
        <v>41</v>
      </c>
      <c r="E32" s="70">
        <v>32</v>
      </c>
      <c r="F32" s="70">
        <v>27</v>
      </c>
      <c r="G32" s="381">
        <v>0.78048780487804881</v>
      </c>
      <c r="H32" s="381">
        <v>1.1851851851851851</v>
      </c>
      <c r="J32" s="647"/>
      <c r="K32" s="647"/>
      <c r="L32" s="647"/>
      <c r="M32" s="647"/>
      <c r="N32" s="647"/>
      <c r="O32" s="647"/>
      <c r="P32" s="648"/>
    </row>
    <row r="33" spans="1:16" x14ac:dyDescent="0.2">
      <c r="A33" s="3" t="s">
        <v>460</v>
      </c>
      <c r="B33" s="70">
        <v>67</v>
      </c>
      <c r="C33" s="70">
        <v>11</v>
      </c>
      <c r="D33" s="70">
        <v>59</v>
      </c>
      <c r="E33" s="70">
        <v>48</v>
      </c>
      <c r="F33" s="70">
        <v>35</v>
      </c>
      <c r="G33" s="381">
        <v>0.81355932203389836</v>
      </c>
      <c r="H33" s="381">
        <v>1.3714285714285714</v>
      </c>
      <c r="J33" s="647"/>
      <c r="K33" s="647"/>
      <c r="L33" s="647"/>
      <c r="M33" s="647"/>
      <c r="N33" s="647"/>
      <c r="O33" s="647"/>
      <c r="P33" s="648"/>
    </row>
    <row r="34" spans="1:16" ht="15.75" thickBot="1" x14ac:dyDescent="0.25">
      <c r="A34" s="4" t="s">
        <v>461</v>
      </c>
      <c r="B34" s="75">
        <v>29</v>
      </c>
      <c r="C34" s="75">
        <v>11</v>
      </c>
      <c r="D34" s="75">
        <v>28</v>
      </c>
      <c r="E34" s="75">
        <v>17</v>
      </c>
      <c r="F34" s="75">
        <v>25</v>
      </c>
      <c r="G34" s="383">
        <v>0.6071428571428571</v>
      </c>
      <c r="H34" s="383">
        <v>0.68</v>
      </c>
      <c r="J34" s="647"/>
      <c r="K34" s="647"/>
      <c r="L34" s="647"/>
      <c r="M34" s="647"/>
      <c r="N34" s="647"/>
      <c r="O34" s="647"/>
      <c r="P34" s="648"/>
    </row>
    <row r="35" spans="1:16" ht="15.75" x14ac:dyDescent="0.25">
      <c r="A35" s="5" t="s">
        <v>12</v>
      </c>
      <c r="B35" s="72">
        <v>70</v>
      </c>
      <c r="C35" s="72">
        <v>8</v>
      </c>
      <c r="D35" s="72">
        <v>59</v>
      </c>
      <c r="E35" s="72">
        <v>51</v>
      </c>
      <c r="F35" s="72">
        <v>52</v>
      </c>
      <c r="G35" s="385">
        <v>0.86440677966101698</v>
      </c>
      <c r="H35" s="385">
        <v>0.98076923076923073</v>
      </c>
      <c r="J35" s="647"/>
      <c r="K35" s="647"/>
      <c r="L35" s="647"/>
      <c r="M35" s="647"/>
      <c r="N35" s="647"/>
      <c r="O35" s="647"/>
      <c r="P35" s="648"/>
    </row>
    <row r="36" spans="1:16" x14ac:dyDescent="0.2">
      <c r="A36" s="3" t="s">
        <v>462</v>
      </c>
      <c r="B36" s="70">
        <v>25</v>
      </c>
      <c r="C36" s="70">
        <v>2</v>
      </c>
      <c r="D36" s="70">
        <v>21</v>
      </c>
      <c r="E36" s="70">
        <v>19</v>
      </c>
      <c r="F36" s="70">
        <v>20</v>
      </c>
      <c r="G36" s="381">
        <v>0.90476190476190477</v>
      </c>
      <c r="H36" s="381">
        <v>0.95</v>
      </c>
      <c r="J36" s="647"/>
      <c r="K36" s="647"/>
      <c r="L36" s="647"/>
      <c r="M36" s="647"/>
      <c r="N36" s="647"/>
      <c r="O36" s="647"/>
      <c r="P36" s="648"/>
    </row>
    <row r="37" spans="1:16" x14ac:dyDescent="0.2">
      <c r="A37" s="3" t="s">
        <v>463</v>
      </c>
      <c r="B37" s="70">
        <v>20</v>
      </c>
      <c r="C37" s="70">
        <v>3</v>
      </c>
      <c r="D37" s="70">
        <v>19</v>
      </c>
      <c r="E37" s="70">
        <v>16</v>
      </c>
      <c r="F37" s="70">
        <v>17</v>
      </c>
      <c r="G37" s="381">
        <v>0.84210526315789469</v>
      </c>
      <c r="H37" s="381">
        <v>0.94117647058823528</v>
      </c>
      <c r="J37" s="647"/>
      <c r="K37" s="647"/>
      <c r="L37" s="647"/>
      <c r="M37" s="647"/>
      <c r="N37" s="647"/>
      <c r="O37" s="647"/>
      <c r="P37" s="648"/>
    </row>
    <row r="38" spans="1:16" ht="15.75" thickBot="1" x14ac:dyDescent="0.25">
      <c r="A38" s="4" t="s">
        <v>464</v>
      </c>
      <c r="B38" s="75">
        <v>25</v>
      </c>
      <c r="C38" s="75">
        <v>3</v>
      </c>
      <c r="D38" s="75">
        <v>19</v>
      </c>
      <c r="E38" s="75">
        <v>16</v>
      </c>
      <c r="F38" s="75">
        <v>15</v>
      </c>
      <c r="G38" s="383">
        <v>0.84210526315789469</v>
      </c>
      <c r="H38" s="383">
        <v>1.0666666666666667</v>
      </c>
      <c r="J38" s="647"/>
      <c r="K38" s="647"/>
      <c r="L38" s="647"/>
      <c r="M38" s="647"/>
      <c r="N38" s="647"/>
      <c r="O38" s="647"/>
      <c r="P38" s="648"/>
    </row>
    <row r="39" spans="1:16" ht="15.75" x14ac:dyDescent="0.25">
      <c r="A39" s="5" t="s">
        <v>13</v>
      </c>
      <c r="B39" s="72">
        <v>140</v>
      </c>
      <c r="C39" s="72">
        <v>18</v>
      </c>
      <c r="D39" s="72">
        <v>119</v>
      </c>
      <c r="E39" s="72">
        <v>101</v>
      </c>
      <c r="F39" s="72">
        <v>111</v>
      </c>
      <c r="G39" s="385">
        <v>0.84873949579831931</v>
      </c>
      <c r="H39" s="385">
        <v>0.90990990990990994</v>
      </c>
      <c r="J39" s="647"/>
      <c r="K39" s="647"/>
      <c r="L39" s="647"/>
      <c r="M39" s="647"/>
      <c r="N39" s="647"/>
      <c r="O39" s="647"/>
      <c r="P39" s="648"/>
    </row>
    <row r="40" spans="1:16" x14ac:dyDescent="0.2">
      <c r="A40" s="3" t="s">
        <v>465</v>
      </c>
      <c r="B40" s="70">
        <v>33</v>
      </c>
      <c r="C40" s="70">
        <v>3</v>
      </c>
      <c r="D40" s="70">
        <v>29</v>
      </c>
      <c r="E40" s="70">
        <v>26</v>
      </c>
      <c r="F40" s="70">
        <v>37</v>
      </c>
      <c r="G40" s="381">
        <v>0.89655172413793105</v>
      </c>
      <c r="H40" s="381">
        <v>0.70270270270270274</v>
      </c>
      <c r="J40" s="647"/>
      <c r="K40" s="647"/>
      <c r="L40" s="647"/>
      <c r="M40" s="647"/>
      <c r="N40" s="647"/>
      <c r="O40" s="647"/>
      <c r="P40" s="648"/>
    </row>
    <row r="41" spans="1:16" x14ac:dyDescent="0.2">
      <c r="A41" s="3" t="s">
        <v>466</v>
      </c>
      <c r="B41" s="70">
        <v>43</v>
      </c>
      <c r="C41" s="70">
        <v>3</v>
      </c>
      <c r="D41" s="70">
        <v>33</v>
      </c>
      <c r="E41" s="70">
        <v>30</v>
      </c>
      <c r="F41" s="70">
        <v>26</v>
      </c>
      <c r="G41" s="381">
        <v>0.90909090909090906</v>
      </c>
      <c r="H41" s="381">
        <v>1.1538461538461537</v>
      </c>
      <c r="J41" s="647"/>
      <c r="K41" s="647"/>
      <c r="L41" s="647"/>
      <c r="M41" s="647"/>
      <c r="N41" s="647"/>
      <c r="O41" s="647"/>
      <c r="P41" s="648"/>
    </row>
    <row r="42" spans="1:16" x14ac:dyDescent="0.2">
      <c r="A42" s="3" t="s">
        <v>90</v>
      </c>
      <c r="B42" s="70">
        <v>38</v>
      </c>
      <c r="C42" s="70">
        <v>8</v>
      </c>
      <c r="D42" s="70">
        <v>33</v>
      </c>
      <c r="E42" s="70">
        <v>25</v>
      </c>
      <c r="F42" s="70">
        <v>20</v>
      </c>
      <c r="G42" s="381">
        <v>0.75757575757575757</v>
      </c>
      <c r="H42" s="381">
        <v>1.25</v>
      </c>
      <c r="J42" s="647"/>
      <c r="K42" s="647"/>
      <c r="L42" s="647"/>
      <c r="M42" s="647"/>
      <c r="N42" s="647"/>
      <c r="O42" s="647"/>
      <c r="P42" s="648"/>
    </row>
    <row r="43" spans="1:16" ht="15.75" thickBot="1" x14ac:dyDescent="0.25">
      <c r="A43" s="4" t="s">
        <v>467</v>
      </c>
      <c r="B43" s="75">
        <v>26</v>
      </c>
      <c r="C43" s="75">
        <v>4</v>
      </c>
      <c r="D43" s="75">
        <v>24</v>
      </c>
      <c r="E43" s="75">
        <v>20</v>
      </c>
      <c r="F43" s="75">
        <v>28</v>
      </c>
      <c r="G43" s="383">
        <v>0.83333333333333337</v>
      </c>
      <c r="H43" s="383">
        <v>0.7142857142857143</v>
      </c>
      <c r="J43" s="647"/>
      <c r="K43" s="647"/>
      <c r="L43" s="647"/>
      <c r="M43" s="647"/>
      <c r="N43" s="647"/>
      <c r="O43" s="647"/>
      <c r="P43" s="648"/>
    </row>
    <row r="44" spans="1:16" ht="15.75" x14ac:dyDescent="0.25">
      <c r="A44" s="5" t="s">
        <v>14</v>
      </c>
      <c r="B44" s="72">
        <v>33</v>
      </c>
      <c r="C44" s="72">
        <v>8</v>
      </c>
      <c r="D44" s="72">
        <v>27</v>
      </c>
      <c r="E44" s="72">
        <v>19</v>
      </c>
      <c r="F44" s="72">
        <v>32</v>
      </c>
      <c r="G44" s="385">
        <v>0.70370370370370372</v>
      </c>
      <c r="H44" s="385">
        <v>0.59375</v>
      </c>
      <c r="J44" s="647"/>
      <c r="K44" s="647"/>
      <c r="L44" s="647"/>
      <c r="M44" s="647"/>
      <c r="N44" s="647"/>
      <c r="O44" s="647"/>
      <c r="P44" s="648"/>
    </row>
    <row r="45" spans="1:16" ht="15.75" thickBot="1" x14ac:dyDescent="0.25">
      <c r="A45" s="4" t="s">
        <v>14</v>
      </c>
      <c r="B45" s="75">
        <v>33</v>
      </c>
      <c r="C45" s="75">
        <v>8</v>
      </c>
      <c r="D45" s="75">
        <v>27</v>
      </c>
      <c r="E45" s="75">
        <v>19</v>
      </c>
      <c r="F45" s="75">
        <v>32</v>
      </c>
      <c r="G45" s="383">
        <v>0.70370370370370372</v>
      </c>
      <c r="H45" s="383">
        <v>0.59375</v>
      </c>
      <c r="J45" s="647"/>
      <c r="K45" s="647"/>
      <c r="L45" s="647"/>
      <c r="M45" s="647"/>
      <c r="N45" s="647"/>
      <c r="O45" s="647"/>
      <c r="P45" s="648"/>
    </row>
    <row r="46" spans="1:16" ht="15.75" x14ac:dyDescent="0.25">
      <c r="A46" s="5" t="s">
        <v>15</v>
      </c>
      <c r="B46" s="72">
        <v>44</v>
      </c>
      <c r="C46" s="72">
        <v>6</v>
      </c>
      <c r="D46" s="72">
        <v>33</v>
      </c>
      <c r="E46" s="72">
        <v>27</v>
      </c>
      <c r="F46" s="72">
        <v>24</v>
      </c>
      <c r="G46" s="385">
        <v>0.81818181818181823</v>
      </c>
      <c r="H46" s="385">
        <v>1.125</v>
      </c>
      <c r="J46" s="647"/>
      <c r="K46" s="647"/>
      <c r="L46" s="647"/>
      <c r="M46" s="647"/>
      <c r="N46" s="647"/>
      <c r="O46" s="647"/>
      <c r="P46" s="648"/>
    </row>
    <row r="47" spans="1:16" x14ac:dyDescent="0.2">
      <c r="A47" s="3" t="s">
        <v>15</v>
      </c>
      <c r="B47" s="70">
        <v>20</v>
      </c>
      <c r="C47" s="70">
        <v>4</v>
      </c>
      <c r="D47" s="70">
        <v>11</v>
      </c>
      <c r="E47" s="70">
        <v>7</v>
      </c>
      <c r="F47" s="70">
        <v>12</v>
      </c>
      <c r="G47" s="381">
        <v>0.63636363636363635</v>
      </c>
      <c r="H47" s="381">
        <v>0.58333333333333337</v>
      </c>
      <c r="J47" s="647"/>
      <c r="K47" s="647"/>
      <c r="L47" s="647"/>
      <c r="M47" s="647"/>
      <c r="N47" s="647"/>
      <c r="O47" s="647"/>
      <c r="P47" s="648"/>
    </row>
    <row r="48" spans="1:16" ht="15.75" thickBot="1" x14ac:dyDescent="0.25">
      <c r="A48" s="4" t="s">
        <v>481</v>
      </c>
      <c r="B48" s="75">
        <v>24</v>
      </c>
      <c r="C48" s="75">
        <v>2</v>
      </c>
      <c r="D48" s="75">
        <v>22</v>
      </c>
      <c r="E48" s="75">
        <v>20</v>
      </c>
      <c r="F48" s="75">
        <v>12</v>
      </c>
      <c r="G48" s="383">
        <v>0.90909090909090906</v>
      </c>
      <c r="H48" s="383">
        <v>1.6666666666666667</v>
      </c>
      <c r="J48" s="647"/>
      <c r="K48" s="647"/>
      <c r="L48" s="647"/>
      <c r="M48" s="647"/>
      <c r="N48" s="647"/>
      <c r="O48" s="647"/>
      <c r="P48" s="648"/>
    </row>
    <row r="49" spans="1:16" ht="15.75" x14ac:dyDescent="0.25">
      <c r="A49" s="5" t="s">
        <v>16</v>
      </c>
      <c r="B49" s="72">
        <v>197</v>
      </c>
      <c r="C49" s="72">
        <v>21</v>
      </c>
      <c r="D49" s="72">
        <v>177</v>
      </c>
      <c r="E49" s="72">
        <v>156</v>
      </c>
      <c r="F49" s="72">
        <v>183</v>
      </c>
      <c r="G49" s="385">
        <v>0.88135593220338981</v>
      </c>
      <c r="H49" s="385">
        <v>0.85245901639344257</v>
      </c>
      <c r="J49" s="647"/>
      <c r="K49" s="647"/>
      <c r="L49" s="647"/>
      <c r="M49" s="647"/>
      <c r="N49" s="647"/>
      <c r="O49" s="647"/>
      <c r="P49" s="648"/>
    </row>
    <row r="50" spans="1:16" x14ac:dyDescent="0.2">
      <c r="A50" s="3" t="s">
        <v>468</v>
      </c>
      <c r="B50" s="70">
        <v>54</v>
      </c>
      <c r="C50" s="70">
        <v>8</v>
      </c>
      <c r="D50" s="70">
        <v>46</v>
      </c>
      <c r="E50" s="70">
        <v>38</v>
      </c>
      <c r="F50" s="70">
        <v>69</v>
      </c>
      <c r="G50" s="381">
        <v>0.82608695652173914</v>
      </c>
      <c r="H50" s="381">
        <v>0.55072463768115942</v>
      </c>
      <c r="J50" s="647"/>
      <c r="K50" s="647"/>
      <c r="L50" s="647"/>
      <c r="M50" s="647"/>
      <c r="N50" s="647"/>
      <c r="O50" s="647"/>
      <c r="P50" s="648"/>
    </row>
    <row r="51" spans="1:16" x14ac:dyDescent="0.2">
      <c r="A51" s="3" t="s">
        <v>469</v>
      </c>
      <c r="B51" s="70">
        <v>58</v>
      </c>
      <c r="C51" s="70">
        <v>4</v>
      </c>
      <c r="D51" s="70">
        <v>53</v>
      </c>
      <c r="E51" s="70">
        <v>49</v>
      </c>
      <c r="F51" s="70">
        <v>42</v>
      </c>
      <c r="G51" s="381">
        <v>0.92452830188679247</v>
      </c>
      <c r="H51" s="381">
        <v>1.1666666666666667</v>
      </c>
      <c r="J51" s="647"/>
      <c r="K51" s="647"/>
      <c r="L51" s="647"/>
      <c r="M51" s="647"/>
      <c r="N51" s="647"/>
      <c r="O51" s="647"/>
      <c r="P51" s="648"/>
    </row>
    <row r="52" spans="1:16" x14ac:dyDescent="0.2">
      <c r="A52" s="3" t="s">
        <v>470</v>
      </c>
      <c r="B52" s="70">
        <v>36</v>
      </c>
      <c r="C52" s="70">
        <v>4</v>
      </c>
      <c r="D52" s="70">
        <v>35</v>
      </c>
      <c r="E52" s="70">
        <v>31</v>
      </c>
      <c r="F52" s="70">
        <v>34</v>
      </c>
      <c r="G52" s="381">
        <v>0.88571428571428568</v>
      </c>
      <c r="H52" s="381">
        <v>0.91176470588235292</v>
      </c>
      <c r="J52" s="647"/>
      <c r="K52" s="647"/>
      <c r="L52" s="647"/>
      <c r="M52" s="647"/>
      <c r="N52" s="647"/>
      <c r="O52" s="647"/>
      <c r="P52" s="648"/>
    </row>
    <row r="53" spans="1:16" ht="15.75" thickBot="1" x14ac:dyDescent="0.25">
      <c r="A53" s="4" t="s">
        <v>471</v>
      </c>
      <c r="B53" s="75">
        <v>49</v>
      </c>
      <c r="C53" s="75">
        <v>5</v>
      </c>
      <c r="D53" s="75">
        <v>43</v>
      </c>
      <c r="E53" s="75">
        <v>38</v>
      </c>
      <c r="F53" s="75">
        <v>38</v>
      </c>
      <c r="G53" s="383">
        <v>0.88372093023255816</v>
      </c>
      <c r="H53" s="383">
        <v>1</v>
      </c>
      <c r="J53" s="647"/>
      <c r="K53" s="647"/>
      <c r="L53" s="647"/>
      <c r="M53" s="647"/>
      <c r="N53" s="647"/>
      <c r="O53" s="647"/>
      <c r="P53" s="648"/>
    </row>
    <row r="54" spans="1:16" ht="15.75" x14ac:dyDescent="0.25">
      <c r="A54" s="5" t="s">
        <v>17</v>
      </c>
      <c r="B54" s="72">
        <v>96</v>
      </c>
      <c r="C54" s="72">
        <v>14</v>
      </c>
      <c r="D54" s="72">
        <v>80</v>
      </c>
      <c r="E54" s="72">
        <v>66</v>
      </c>
      <c r="F54" s="72">
        <v>71</v>
      </c>
      <c r="G54" s="385">
        <v>0.82499999999999996</v>
      </c>
      <c r="H54" s="385">
        <v>0.92957746478873238</v>
      </c>
      <c r="J54" s="647"/>
      <c r="K54" s="647"/>
      <c r="L54" s="647"/>
      <c r="M54" s="647"/>
      <c r="N54" s="647"/>
      <c r="O54" s="647"/>
      <c r="P54" s="648"/>
    </row>
    <row r="55" spans="1:16" x14ac:dyDescent="0.2">
      <c r="A55" s="3" t="s">
        <v>17</v>
      </c>
      <c r="B55" s="70">
        <v>52</v>
      </c>
      <c r="C55" s="70">
        <v>5</v>
      </c>
      <c r="D55" s="70">
        <v>46</v>
      </c>
      <c r="E55" s="70">
        <v>41</v>
      </c>
      <c r="F55" s="70">
        <v>34</v>
      </c>
      <c r="G55" s="381">
        <v>0.89130434782608692</v>
      </c>
      <c r="H55" s="381">
        <v>1.2058823529411764</v>
      </c>
      <c r="J55" s="647"/>
      <c r="K55" s="647"/>
      <c r="L55" s="647"/>
      <c r="M55" s="647"/>
      <c r="N55" s="647"/>
      <c r="O55" s="647"/>
      <c r="P55" s="648"/>
    </row>
    <row r="56" spans="1:16" ht="15.75" thickBot="1" x14ac:dyDescent="0.25">
      <c r="A56" s="636" t="s">
        <v>472</v>
      </c>
      <c r="B56" s="637">
        <v>44</v>
      </c>
      <c r="C56" s="637">
        <v>9</v>
      </c>
      <c r="D56" s="637">
        <v>34</v>
      </c>
      <c r="E56" s="637">
        <v>25</v>
      </c>
      <c r="F56" s="637">
        <v>37</v>
      </c>
      <c r="G56" s="638">
        <v>0.73529411764705888</v>
      </c>
      <c r="H56" s="638">
        <v>0.67567567567567566</v>
      </c>
    </row>
    <row r="57" spans="1:16" ht="17.25" thickTop="1" thickBot="1" x14ac:dyDescent="0.3">
      <c r="A57" s="639" t="s">
        <v>246</v>
      </c>
      <c r="B57" s="640">
        <v>1718</v>
      </c>
      <c r="C57" s="640">
        <v>244</v>
      </c>
      <c r="D57" s="640">
        <v>1447</v>
      </c>
      <c r="E57" s="640">
        <v>1203</v>
      </c>
      <c r="F57" s="640">
        <v>1422</v>
      </c>
      <c r="G57" s="641">
        <v>0.84535777584249916</v>
      </c>
      <c r="H57" s="641">
        <v>0.93908708693128828</v>
      </c>
    </row>
    <row r="58" spans="1:16" ht="15.75" thickTop="1" x14ac:dyDescent="0.2"/>
    <row r="59" spans="1:16" x14ac:dyDescent="0.2">
      <c r="C59" s="69" t="s">
        <v>247</v>
      </c>
      <c r="D59" s="69"/>
      <c r="E59" s="69">
        <v>0</v>
      </c>
      <c r="F59" s="387"/>
    </row>
    <row r="60" spans="1:16" x14ac:dyDescent="0.2">
      <c r="C60" s="69" t="s">
        <v>248</v>
      </c>
      <c r="D60" s="69"/>
      <c r="E60" s="69">
        <v>86</v>
      </c>
      <c r="F60" s="69"/>
    </row>
    <row r="61" spans="1:16" ht="15.75" x14ac:dyDescent="0.25">
      <c r="C61" s="69"/>
      <c r="D61" s="69"/>
      <c r="E61" s="388">
        <v>1289</v>
      </c>
      <c r="F61" s="389">
        <v>0.90646976090014064</v>
      </c>
    </row>
  </sheetData>
  <sheetProtection password="C6D6" sheet="1" objects="1" scenarios="1"/>
  <mergeCells count="7">
    <mergeCell ref="H4:H5"/>
    <mergeCell ref="B4:B5"/>
    <mergeCell ref="C4:C5"/>
    <mergeCell ref="D4:D5"/>
    <mergeCell ref="E4:E5"/>
    <mergeCell ref="F4:F5"/>
    <mergeCell ref="G4:G5"/>
  </mergeCells>
  <hyperlinks>
    <hyperlink ref="A2" location="Contents!A1" display="Back to contents"/>
  </hyperlinks>
  <pageMargins left="0.7" right="0.7" top="0.75" bottom="0.75" header="0.3" footer="0.3"/>
  <pageSetup paperSize="9" scale="7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59"/>
  <sheetViews>
    <sheetView showGridLines="0" zoomScaleNormal="100" workbookViewId="0">
      <pane xSplit="3" ySplit="6" topLeftCell="D49" activePane="bottomRight" state="frozen"/>
      <selection pane="topRight" activeCell="C1" sqref="C1"/>
      <selection pane="bottomLeft" activeCell="A4" sqref="A4"/>
      <selection pane="bottomRight" activeCell="C59" sqref="C59:L59"/>
    </sheetView>
  </sheetViews>
  <sheetFormatPr defaultRowHeight="15" x14ac:dyDescent="0.25"/>
  <cols>
    <col min="1" max="1" width="2.5546875" style="307" customWidth="1"/>
    <col min="2" max="2" width="2.33203125" style="307" customWidth="1"/>
    <col min="3" max="3" width="19.88671875" style="307" customWidth="1"/>
    <col min="4" max="42" width="6" style="307" customWidth="1"/>
    <col min="43" max="43" width="4.88671875" style="307" customWidth="1"/>
    <col min="44" max="44" width="8.44140625" style="307" customWidth="1"/>
    <col min="45" max="45" width="10.44140625" style="307" customWidth="1"/>
    <col min="46" max="46" width="10.33203125" style="307" customWidth="1"/>
    <col min="47" max="47" width="8.44140625" style="307" customWidth="1"/>
    <col min="48" max="48" width="11.88671875" style="307" customWidth="1"/>
    <col min="49" max="16384" width="8.88671875" style="307"/>
  </cols>
  <sheetData>
    <row r="1" spans="1:48" ht="15.75" x14ac:dyDescent="0.25">
      <c r="A1" s="306" t="s">
        <v>495</v>
      </c>
    </row>
    <row r="2" spans="1:48" x14ac:dyDescent="0.25">
      <c r="A2" s="9" t="s">
        <v>27</v>
      </c>
    </row>
    <row r="3" spans="1:48" ht="12.75" customHeight="1" x14ac:dyDescent="0.25"/>
    <row r="4" spans="1:48" x14ac:dyDescent="0.25">
      <c r="A4" s="802" t="s">
        <v>243</v>
      </c>
      <c r="B4" s="803"/>
      <c r="C4" s="808" t="s">
        <v>244</v>
      </c>
      <c r="D4" s="785" t="s">
        <v>6</v>
      </c>
      <c r="E4" s="785"/>
      <c r="F4" s="785"/>
      <c r="G4" s="785"/>
      <c r="H4" s="785"/>
      <c r="I4" s="785" t="s">
        <v>88</v>
      </c>
      <c r="J4" s="785"/>
      <c r="K4" s="785"/>
      <c r="L4" s="785"/>
      <c r="M4" s="785"/>
      <c r="N4" s="785"/>
      <c r="O4" s="785"/>
      <c r="P4" s="785"/>
      <c r="Q4" s="785"/>
      <c r="R4" s="785"/>
      <c r="S4" s="785" t="s">
        <v>11</v>
      </c>
      <c r="T4" s="785"/>
      <c r="U4" s="785"/>
      <c r="V4" s="785"/>
      <c r="W4" s="785"/>
      <c r="X4" s="785"/>
      <c r="Y4" s="785"/>
      <c r="Z4" s="785"/>
      <c r="AA4" s="785" t="s">
        <v>90</v>
      </c>
      <c r="AB4" s="785"/>
      <c r="AC4" s="785"/>
      <c r="AD4" s="785"/>
      <c r="AE4" s="785"/>
      <c r="AF4" s="785"/>
      <c r="AG4" s="785"/>
      <c r="AH4" s="785"/>
      <c r="AI4" s="785" t="s">
        <v>17</v>
      </c>
      <c r="AJ4" s="785"/>
      <c r="AK4" s="785"/>
      <c r="AL4" s="785"/>
      <c r="AM4" s="785"/>
      <c r="AN4" s="785"/>
      <c r="AO4" s="785"/>
      <c r="AP4" s="785"/>
      <c r="AQ4" s="309"/>
      <c r="AR4" s="310"/>
      <c r="AS4" s="311"/>
    </row>
    <row r="5" spans="1:48" x14ac:dyDescent="0.25">
      <c r="A5" s="804"/>
      <c r="B5" s="805"/>
      <c r="C5" s="809"/>
      <c r="D5" s="788" t="s">
        <v>441</v>
      </c>
      <c r="E5" s="788" t="s">
        <v>442</v>
      </c>
      <c r="F5" s="788" t="s">
        <v>443</v>
      </c>
      <c r="G5" s="788" t="s">
        <v>444</v>
      </c>
      <c r="H5" s="788" t="s">
        <v>445</v>
      </c>
      <c r="I5" s="786" t="s">
        <v>451</v>
      </c>
      <c r="J5" s="786" t="s">
        <v>452</v>
      </c>
      <c r="K5" s="786" t="s">
        <v>453</v>
      </c>
      <c r="L5" s="786" t="s">
        <v>446</v>
      </c>
      <c r="M5" s="786" t="s">
        <v>447</v>
      </c>
      <c r="N5" s="786" t="s">
        <v>448</v>
      </c>
      <c r="O5" s="786" t="s">
        <v>449</v>
      </c>
      <c r="P5" s="786" t="s">
        <v>450</v>
      </c>
      <c r="Q5" s="786" t="s">
        <v>178</v>
      </c>
      <c r="R5" s="786" t="s">
        <v>8</v>
      </c>
      <c r="S5" s="792" t="s">
        <v>454</v>
      </c>
      <c r="T5" s="792" t="s">
        <v>455</v>
      </c>
      <c r="U5" s="792" t="s">
        <v>456</v>
      </c>
      <c r="V5" s="792" t="s">
        <v>457</v>
      </c>
      <c r="W5" s="792" t="s">
        <v>458</v>
      </c>
      <c r="X5" s="792" t="s">
        <v>459</v>
      </c>
      <c r="Y5" s="792" t="s">
        <v>460</v>
      </c>
      <c r="Z5" s="792" t="s">
        <v>461</v>
      </c>
      <c r="AA5" s="790" t="s">
        <v>462</v>
      </c>
      <c r="AB5" s="790" t="s">
        <v>463</v>
      </c>
      <c r="AC5" s="790" t="s">
        <v>464</v>
      </c>
      <c r="AD5" s="790" t="s">
        <v>465</v>
      </c>
      <c r="AE5" s="790" t="s">
        <v>466</v>
      </c>
      <c r="AF5" s="790" t="s">
        <v>90</v>
      </c>
      <c r="AG5" s="790" t="s">
        <v>467</v>
      </c>
      <c r="AH5" s="790" t="s">
        <v>14</v>
      </c>
      <c r="AI5" s="794" t="s">
        <v>15</v>
      </c>
      <c r="AJ5" s="794" t="s">
        <v>481</v>
      </c>
      <c r="AK5" s="794" t="s">
        <v>468</v>
      </c>
      <c r="AL5" s="794" t="s">
        <v>469</v>
      </c>
      <c r="AM5" s="794" t="s">
        <v>470</v>
      </c>
      <c r="AN5" s="794" t="s">
        <v>471</v>
      </c>
      <c r="AO5" s="794" t="s">
        <v>17</v>
      </c>
      <c r="AP5" s="794" t="s">
        <v>472</v>
      </c>
      <c r="AQ5" s="312"/>
      <c r="AR5" s="313"/>
      <c r="AS5" s="314"/>
    </row>
    <row r="6" spans="1:48" ht="134.25" customHeight="1" thickBot="1" x14ac:dyDescent="0.3">
      <c r="A6" s="806"/>
      <c r="B6" s="807"/>
      <c r="C6" s="315" t="s">
        <v>494</v>
      </c>
      <c r="D6" s="789"/>
      <c r="E6" s="789"/>
      <c r="F6" s="789"/>
      <c r="G6" s="789"/>
      <c r="H6" s="789"/>
      <c r="I6" s="787"/>
      <c r="J6" s="787"/>
      <c r="K6" s="787"/>
      <c r="L6" s="787"/>
      <c r="M6" s="787"/>
      <c r="N6" s="787"/>
      <c r="O6" s="787"/>
      <c r="P6" s="787"/>
      <c r="Q6" s="787"/>
      <c r="R6" s="787"/>
      <c r="S6" s="793"/>
      <c r="T6" s="793"/>
      <c r="U6" s="793"/>
      <c r="V6" s="793"/>
      <c r="W6" s="793"/>
      <c r="X6" s="793"/>
      <c r="Y6" s="793"/>
      <c r="Z6" s="793"/>
      <c r="AA6" s="791"/>
      <c r="AB6" s="791"/>
      <c r="AC6" s="791"/>
      <c r="AD6" s="791"/>
      <c r="AE6" s="791"/>
      <c r="AF6" s="791"/>
      <c r="AG6" s="791"/>
      <c r="AH6" s="791"/>
      <c r="AI6" s="795"/>
      <c r="AJ6" s="795"/>
      <c r="AK6" s="795"/>
      <c r="AL6" s="795"/>
      <c r="AM6" s="795"/>
      <c r="AN6" s="795"/>
      <c r="AO6" s="795"/>
      <c r="AP6" s="795"/>
      <c r="AQ6" s="316" t="s">
        <v>87</v>
      </c>
      <c r="AR6" s="317" t="s">
        <v>492</v>
      </c>
      <c r="AS6" s="318" t="s">
        <v>89</v>
      </c>
      <c r="AT6" s="317" t="s">
        <v>493</v>
      </c>
      <c r="AU6" s="678"/>
      <c r="AV6" s="678"/>
    </row>
    <row r="7" spans="1:48" ht="30" customHeight="1" x14ac:dyDescent="0.25">
      <c r="A7" s="796" t="s">
        <v>6</v>
      </c>
      <c r="B7" s="798" t="s">
        <v>441</v>
      </c>
      <c r="C7" s="799"/>
      <c r="D7" s="319">
        <v>33</v>
      </c>
      <c r="E7" s="320"/>
      <c r="F7" s="320">
        <v>1</v>
      </c>
      <c r="G7" s="320">
        <v>5</v>
      </c>
      <c r="H7" s="321"/>
      <c r="I7" s="322"/>
      <c r="J7" s="323"/>
      <c r="K7" s="323"/>
      <c r="L7" s="323"/>
      <c r="M7" s="323"/>
      <c r="N7" s="323"/>
      <c r="O7" s="323"/>
      <c r="P7" s="323"/>
      <c r="Q7" s="323"/>
      <c r="R7" s="323"/>
      <c r="S7" s="323"/>
      <c r="T7" s="323"/>
      <c r="U7" s="323"/>
      <c r="V7" s="323"/>
      <c r="W7" s="323"/>
      <c r="X7" s="323"/>
      <c r="Y7" s="323"/>
      <c r="Z7" s="323"/>
      <c r="AA7" s="323"/>
      <c r="AB7" s="323"/>
      <c r="AC7" s="323"/>
      <c r="AD7" s="323"/>
      <c r="AE7" s="323"/>
      <c r="AF7" s="323"/>
      <c r="AG7" s="323"/>
      <c r="AH7" s="323"/>
      <c r="AI7" s="323"/>
      <c r="AJ7" s="323"/>
      <c r="AK7" s="323"/>
      <c r="AL7" s="323"/>
      <c r="AM7" s="323"/>
      <c r="AN7" s="323"/>
      <c r="AO7" s="323"/>
      <c r="AP7" s="323"/>
      <c r="AQ7" s="324">
        <v>2</v>
      </c>
      <c r="AR7" s="325">
        <v>41</v>
      </c>
      <c r="AS7" s="358">
        <v>7</v>
      </c>
      <c r="AT7" s="358">
        <v>41</v>
      </c>
    </row>
    <row r="8" spans="1:48" ht="30" customHeight="1" x14ac:dyDescent="0.25">
      <c r="A8" s="797"/>
      <c r="B8" s="800" t="s">
        <v>442</v>
      </c>
      <c r="C8" s="801"/>
      <c r="D8" s="326"/>
      <c r="E8" s="327">
        <v>18</v>
      </c>
      <c r="F8" s="328">
        <v>2</v>
      </c>
      <c r="G8" s="328">
        <v>2</v>
      </c>
      <c r="H8" s="329"/>
      <c r="I8" s="330"/>
      <c r="J8" s="328"/>
      <c r="K8" s="328"/>
      <c r="L8" s="328"/>
      <c r="M8" s="328"/>
      <c r="N8" s="328"/>
      <c r="O8" s="328"/>
      <c r="P8" s="328"/>
      <c r="Q8" s="328"/>
      <c r="R8" s="328"/>
      <c r="S8" s="328"/>
      <c r="T8" s="328"/>
      <c r="U8" s="328"/>
      <c r="V8" s="328"/>
      <c r="W8" s="328"/>
      <c r="X8" s="328"/>
      <c r="Y8" s="328"/>
      <c r="Z8" s="328"/>
      <c r="AA8" s="328"/>
      <c r="AB8" s="328"/>
      <c r="AC8" s="328"/>
      <c r="AD8" s="328"/>
      <c r="AE8" s="328"/>
      <c r="AF8" s="328"/>
      <c r="AG8" s="328"/>
      <c r="AH8" s="328"/>
      <c r="AI8" s="328"/>
      <c r="AJ8" s="328"/>
      <c r="AK8" s="328"/>
      <c r="AL8" s="328"/>
      <c r="AM8" s="328"/>
      <c r="AN8" s="328"/>
      <c r="AO8" s="328"/>
      <c r="AP8" s="328"/>
      <c r="AQ8" s="331">
        <v>21</v>
      </c>
      <c r="AR8" s="325">
        <v>43</v>
      </c>
      <c r="AS8" s="358">
        <v>9</v>
      </c>
      <c r="AT8" s="358">
        <v>43</v>
      </c>
    </row>
    <row r="9" spans="1:48" ht="30" customHeight="1" x14ac:dyDescent="0.25">
      <c r="A9" s="797"/>
      <c r="B9" s="800" t="s">
        <v>443</v>
      </c>
      <c r="C9" s="801"/>
      <c r="D9" s="326">
        <v>1</v>
      </c>
      <c r="E9" s="328"/>
      <c r="F9" s="327">
        <v>8</v>
      </c>
      <c r="G9" s="328"/>
      <c r="H9" s="329"/>
      <c r="I9" s="330"/>
      <c r="J9" s="328"/>
      <c r="K9" s="328"/>
      <c r="L9" s="328"/>
      <c r="M9" s="328"/>
      <c r="N9" s="328"/>
      <c r="O9" s="328"/>
      <c r="P9" s="328"/>
      <c r="Q9" s="328"/>
      <c r="R9" s="328"/>
      <c r="S9" s="328"/>
      <c r="T9" s="328"/>
      <c r="U9" s="328"/>
      <c r="V9" s="328"/>
      <c r="W9" s="328"/>
      <c r="X9" s="328"/>
      <c r="Y9" s="328"/>
      <c r="Z9" s="328"/>
      <c r="AA9" s="328"/>
      <c r="AB9" s="328"/>
      <c r="AC9" s="328"/>
      <c r="AD9" s="328"/>
      <c r="AE9" s="328"/>
      <c r="AF9" s="328"/>
      <c r="AG9" s="328"/>
      <c r="AH9" s="328"/>
      <c r="AI9" s="328"/>
      <c r="AJ9" s="328"/>
      <c r="AK9" s="328"/>
      <c r="AL9" s="328"/>
      <c r="AM9" s="328"/>
      <c r="AN9" s="328"/>
      <c r="AO9" s="328"/>
      <c r="AP9" s="328"/>
      <c r="AQ9" s="331"/>
      <c r="AR9" s="325">
        <v>9</v>
      </c>
      <c r="AS9" s="358">
        <v>3</v>
      </c>
      <c r="AT9" s="358">
        <v>9</v>
      </c>
    </row>
    <row r="10" spans="1:48" ht="30" customHeight="1" x14ac:dyDescent="0.25">
      <c r="A10" s="797"/>
      <c r="B10" s="800" t="s">
        <v>444</v>
      </c>
      <c r="C10" s="801"/>
      <c r="D10" s="326">
        <v>3</v>
      </c>
      <c r="E10" s="328">
        <v>2</v>
      </c>
      <c r="F10" s="328"/>
      <c r="G10" s="327">
        <v>33</v>
      </c>
      <c r="H10" s="329"/>
      <c r="I10" s="330">
        <v>1</v>
      </c>
      <c r="J10" s="328"/>
      <c r="K10" s="328"/>
      <c r="L10" s="328"/>
      <c r="M10" s="328">
        <v>6</v>
      </c>
      <c r="N10" s="328"/>
      <c r="O10" s="328">
        <v>6</v>
      </c>
      <c r="P10" s="328"/>
      <c r="Q10" s="328">
        <v>1</v>
      </c>
      <c r="R10" s="328">
        <v>1</v>
      </c>
      <c r="S10" s="328"/>
      <c r="T10" s="328"/>
      <c r="U10" s="328"/>
      <c r="V10" s="328"/>
      <c r="W10" s="328"/>
      <c r="X10" s="328"/>
      <c r="Y10" s="328"/>
      <c r="Z10" s="328">
        <v>1</v>
      </c>
      <c r="AA10" s="328"/>
      <c r="AB10" s="328"/>
      <c r="AC10" s="328"/>
      <c r="AD10" s="328"/>
      <c r="AE10" s="328"/>
      <c r="AF10" s="328"/>
      <c r="AG10" s="328"/>
      <c r="AH10" s="328"/>
      <c r="AI10" s="328"/>
      <c r="AJ10" s="328"/>
      <c r="AK10" s="328"/>
      <c r="AL10" s="328"/>
      <c r="AM10" s="328"/>
      <c r="AN10" s="328"/>
      <c r="AO10" s="328"/>
      <c r="AP10" s="328"/>
      <c r="AQ10" s="331">
        <v>2</v>
      </c>
      <c r="AR10" s="325">
        <v>56</v>
      </c>
      <c r="AS10" s="358">
        <v>8</v>
      </c>
      <c r="AT10" s="358">
        <v>56</v>
      </c>
    </row>
    <row r="11" spans="1:48" ht="30" customHeight="1" thickBot="1" x14ac:dyDescent="0.3">
      <c r="A11" s="797"/>
      <c r="B11" s="800" t="s">
        <v>445</v>
      </c>
      <c r="C11" s="801"/>
      <c r="D11" s="332"/>
      <c r="E11" s="333"/>
      <c r="F11" s="333"/>
      <c r="G11" s="333"/>
      <c r="H11" s="334">
        <v>17</v>
      </c>
      <c r="I11" s="335"/>
      <c r="J11" s="336"/>
      <c r="K11" s="336"/>
      <c r="L11" s="336"/>
      <c r="M11" s="336"/>
      <c r="N11" s="336"/>
      <c r="O11" s="336"/>
      <c r="P11" s="336"/>
      <c r="Q11" s="336"/>
      <c r="R11" s="336"/>
      <c r="S11" s="328"/>
      <c r="T11" s="328"/>
      <c r="U11" s="328"/>
      <c r="V11" s="328"/>
      <c r="W11" s="328"/>
      <c r="X11" s="328"/>
      <c r="Y11" s="328"/>
      <c r="Z11" s="328"/>
      <c r="AA11" s="328"/>
      <c r="AB11" s="328"/>
      <c r="AC11" s="328"/>
      <c r="AD11" s="328"/>
      <c r="AE11" s="328"/>
      <c r="AF11" s="328"/>
      <c r="AG11" s="328"/>
      <c r="AH11" s="328"/>
      <c r="AI11" s="328"/>
      <c r="AJ11" s="328"/>
      <c r="AK11" s="328"/>
      <c r="AL11" s="328"/>
      <c r="AM11" s="328"/>
      <c r="AN11" s="328"/>
      <c r="AO11" s="328"/>
      <c r="AP11" s="328"/>
      <c r="AQ11" s="331">
        <v>2</v>
      </c>
      <c r="AR11" s="325">
        <v>19</v>
      </c>
      <c r="AS11" s="358">
        <v>6</v>
      </c>
      <c r="AT11" s="358">
        <v>19</v>
      </c>
    </row>
    <row r="12" spans="1:48" ht="30" customHeight="1" x14ac:dyDescent="0.25">
      <c r="A12" s="797" t="s">
        <v>88</v>
      </c>
      <c r="B12" s="810" t="s">
        <v>451</v>
      </c>
      <c r="C12" s="811"/>
      <c r="D12" s="322"/>
      <c r="E12" s="323"/>
      <c r="F12" s="323"/>
      <c r="G12" s="323"/>
      <c r="H12" s="337"/>
      <c r="I12" s="319">
        <v>11</v>
      </c>
      <c r="J12" s="320"/>
      <c r="K12" s="320">
        <v>6</v>
      </c>
      <c r="L12" s="320"/>
      <c r="M12" s="320"/>
      <c r="N12" s="320"/>
      <c r="O12" s="320"/>
      <c r="P12" s="320">
        <v>1</v>
      </c>
      <c r="Q12" s="320">
        <v>3</v>
      </c>
      <c r="R12" s="321"/>
      <c r="S12" s="330"/>
      <c r="T12" s="328"/>
      <c r="U12" s="328"/>
      <c r="V12" s="328"/>
      <c r="W12" s="328"/>
      <c r="X12" s="328"/>
      <c r="Y12" s="328"/>
      <c r="Z12" s="328"/>
      <c r="AA12" s="328"/>
      <c r="AB12" s="328"/>
      <c r="AC12" s="328"/>
      <c r="AD12" s="328"/>
      <c r="AE12" s="328"/>
      <c r="AF12" s="328"/>
      <c r="AG12" s="328"/>
      <c r="AH12" s="328"/>
      <c r="AI12" s="328"/>
      <c r="AJ12" s="328"/>
      <c r="AK12" s="328"/>
      <c r="AL12" s="328"/>
      <c r="AM12" s="328"/>
      <c r="AN12" s="328"/>
      <c r="AO12" s="328"/>
      <c r="AP12" s="328"/>
      <c r="AQ12" s="331">
        <v>1</v>
      </c>
      <c r="AR12" s="325">
        <v>22</v>
      </c>
      <c r="AS12" s="358">
        <v>5</v>
      </c>
      <c r="AT12" s="358">
        <v>22</v>
      </c>
    </row>
    <row r="13" spans="1:48" ht="30" customHeight="1" x14ac:dyDescent="0.25">
      <c r="A13" s="797"/>
      <c r="B13" s="810" t="s">
        <v>452</v>
      </c>
      <c r="C13" s="811"/>
      <c r="D13" s="330"/>
      <c r="E13" s="328"/>
      <c r="F13" s="328"/>
      <c r="G13" s="328"/>
      <c r="H13" s="338"/>
      <c r="I13" s="326"/>
      <c r="J13" s="327">
        <v>13</v>
      </c>
      <c r="K13" s="328"/>
      <c r="L13" s="328"/>
      <c r="M13" s="328"/>
      <c r="N13" s="328"/>
      <c r="O13" s="328">
        <v>1</v>
      </c>
      <c r="P13" s="328"/>
      <c r="Q13" s="328">
        <v>1</v>
      </c>
      <c r="R13" s="329"/>
      <c r="S13" s="330"/>
      <c r="T13" s="328"/>
      <c r="U13" s="328"/>
      <c r="V13" s="328"/>
      <c r="W13" s="328"/>
      <c r="X13" s="328"/>
      <c r="Y13" s="328"/>
      <c r="Z13" s="328">
        <v>2</v>
      </c>
      <c r="AA13" s="328"/>
      <c r="AB13" s="328"/>
      <c r="AC13" s="328"/>
      <c r="AD13" s="328"/>
      <c r="AE13" s="328"/>
      <c r="AF13" s="328"/>
      <c r="AG13" s="328"/>
      <c r="AH13" s="328"/>
      <c r="AI13" s="328"/>
      <c r="AJ13" s="328"/>
      <c r="AK13" s="328"/>
      <c r="AL13" s="328"/>
      <c r="AM13" s="328"/>
      <c r="AN13" s="328"/>
      <c r="AO13" s="328"/>
      <c r="AP13" s="328"/>
      <c r="AQ13" s="331"/>
      <c r="AR13" s="325">
        <v>17</v>
      </c>
      <c r="AS13" s="358">
        <v>4</v>
      </c>
      <c r="AT13" s="358">
        <v>15</v>
      </c>
    </row>
    <row r="14" spans="1:48" ht="30" customHeight="1" x14ac:dyDescent="0.25">
      <c r="A14" s="797"/>
      <c r="B14" s="339" t="s">
        <v>453</v>
      </c>
      <c r="C14" s="340"/>
      <c r="D14" s="330"/>
      <c r="E14" s="328"/>
      <c r="F14" s="328"/>
      <c r="G14" s="328"/>
      <c r="H14" s="338"/>
      <c r="I14" s="326">
        <v>17</v>
      </c>
      <c r="J14" s="328"/>
      <c r="K14" s="327">
        <v>28</v>
      </c>
      <c r="L14" s="328"/>
      <c r="M14" s="328"/>
      <c r="N14" s="328"/>
      <c r="O14" s="328">
        <v>1</v>
      </c>
      <c r="P14" s="328">
        <v>1</v>
      </c>
      <c r="Q14" s="328">
        <v>8</v>
      </c>
      <c r="R14" s="329"/>
      <c r="S14" s="330"/>
      <c r="T14" s="328"/>
      <c r="U14" s="328"/>
      <c r="V14" s="328"/>
      <c r="W14" s="328"/>
      <c r="X14" s="328"/>
      <c r="Y14" s="328"/>
      <c r="Z14" s="328"/>
      <c r="AA14" s="328"/>
      <c r="AB14" s="328"/>
      <c r="AC14" s="328"/>
      <c r="AD14" s="328"/>
      <c r="AE14" s="328"/>
      <c r="AF14" s="328"/>
      <c r="AG14" s="328"/>
      <c r="AH14" s="328"/>
      <c r="AI14" s="328"/>
      <c r="AJ14" s="328"/>
      <c r="AK14" s="328"/>
      <c r="AL14" s="328"/>
      <c r="AM14" s="328"/>
      <c r="AN14" s="328"/>
      <c r="AO14" s="328"/>
      <c r="AP14" s="328"/>
      <c r="AQ14" s="331">
        <v>1</v>
      </c>
      <c r="AR14" s="325">
        <v>56</v>
      </c>
      <c r="AS14" s="358">
        <v>5</v>
      </c>
      <c r="AT14" s="358">
        <v>55</v>
      </c>
    </row>
    <row r="15" spans="1:48" ht="30" customHeight="1" x14ac:dyDescent="0.25">
      <c r="A15" s="797"/>
      <c r="B15" s="810" t="s">
        <v>446</v>
      </c>
      <c r="C15" s="811"/>
      <c r="D15" s="330"/>
      <c r="E15" s="328"/>
      <c r="F15" s="328"/>
      <c r="G15" s="328"/>
      <c r="H15" s="338"/>
      <c r="I15" s="326"/>
      <c r="J15" s="328"/>
      <c r="K15" s="328">
        <v>1</v>
      </c>
      <c r="L15" s="327">
        <v>32</v>
      </c>
      <c r="M15" s="328">
        <v>6</v>
      </c>
      <c r="N15" s="328"/>
      <c r="O15" s="328">
        <v>1</v>
      </c>
      <c r="P15" s="328"/>
      <c r="Q15" s="328"/>
      <c r="R15" s="329">
        <v>3</v>
      </c>
      <c r="S15" s="330"/>
      <c r="T15" s="328"/>
      <c r="U15" s="328"/>
      <c r="V15" s="328"/>
      <c r="W15" s="328"/>
      <c r="X15" s="328"/>
      <c r="Y15" s="328"/>
      <c r="Z15" s="328"/>
      <c r="AA15" s="328"/>
      <c r="AB15" s="328"/>
      <c r="AC15" s="328"/>
      <c r="AD15" s="328"/>
      <c r="AE15" s="328"/>
      <c r="AF15" s="328"/>
      <c r="AG15" s="328"/>
      <c r="AH15" s="328"/>
      <c r="AI15" s="328"/>
      <c r="AJ15" s="328"/>
      <c r="AK15" s="328"/>
      <c r="AL15" s="328"/>
      <c r="AM15" s="328"/>
      <c r="AN15" s="328"/>
      <c r="AO15" s="328"/>
      <c r="AP15" s="328"/>
      <c r="AQ15" s="331"/>
      <c r="AR15" s="325">
        <v>43</v>
      </c>
      <c r="AS15" s="358">
        <v>4</v>
      </c>
      <c r="AT15" s="358">
        <v>43</v>
      </c>
    </row>
    <row r="16" spans="1:48" ht="30" customHeight="1" x14ac:dyDescent="0.25">
      <c r="A16" s="797"/>
      <c r="B16" s="810" t="s">
        <v>447</v>
      </c>
      <c r="C16" s="811"/>
      <c r="D16" s="330"/>
      <c r="E16" s="328"/>
      <c r="F16" s="328"/>
      <c r="G16" s="328"/>
      <c r="H16" s="338"/>
      <c r="I16" s="326"/>
      <c r="J16" s="328"/>
      <c r="K16" s="328"/>
      <c r="L16" s="328"/>
      <c r="M16" s="327">
        <v>34</v>
      </c>
      <c r="N16" s="328"/>
      <c r="O16" s="328">
        <v>1</v>
      </c>
      <c r="P16" s="328"/>
      <c r="Q16" s="328"/>
      <c r="R16" s="329"/>
      <c r="S16" s="330"/>
      <c r="T16" s="328"/>
      <c r="U16" s="328"/>
      <c r="V16" s="328"/>
      <c r="W16" s="328"/>
      <c r="X16" s="328"/>
      <c r="Y16" s="328"/>
      <c r="Z16" s="328"/>
      <c r="AA16" s="328"/>
      <c r="AB16" s="328"/>
      <c r="AC16" s="328"/>
      <c r="AD16" s="328"/>
      <c r="AE16" s="328"/>
      <c r="AF16" s="328"/>
      <c r="AG16" s="328"/>
      <c r="AH16" s="328"/>
      <c r="AI16" s="328"/>
      <c r="AJ16" s="328"/>
      <c r="AK16" s="328"/>
      <c r="AL16" s="328"/>
      <c r="AM16" s="328"/>
      <c r="AN16" s="328"/>
      <c r="AO16" s="328"/>
      <c r="AP16" s="328"/>
      <c r="AQ16" s="331"/>
      <c r="AR16" s="325">
        <v>35</v>
      </c>
      <c r="AS16" s="358">
        <v>3</v>
      </c>
      <c r="AT16" s="358">
        <v>35</v>
      </c>
    </row>
    <row r="17" spans="1:46" ht="30" customHeight="1" x14ac:dyDescent="0.25">
      <c r="A17" s="797"/>
      <c r="B17" s="810" t="s">
        <v>448</v>
      </c>
      <c r="C17" s="811"/>
      <c r="D17" s="330">
        <v>1</v>
      </c>
      <c r="E17" s="328"/>
      <c r="F17" s="328"/>
      <c r="G17" s="328">
        <v>1</v>
      </c>
      <c r="H17" s="338"/>
      <c r="I17" s="326"/>
      <c r="J17" s="328"/>
      <c r="K17" s="328"/>
      <c r="L17" s="328">
        <v>2</v>
      </c>
      <c r="M17" s="328">
        <v>2</v>
      </c>
      <c r="N17" s="327">
        <v>24</v>
      </c>
      <c r="O17" s="328">
        <v>1</v>
      </c>
      <c r="P17" s="328">
        <v>9</v>
      </c>
      <c r="Q17" s="328">
        <v>2</v>
      </c>
      <c r="R17" s="329">
        <v>3</v>
      </c>
      <c r="S17" s="330"/>
      <c r="T17" s="328"/>
      <c r="U17" s="328"/>
      <c r="V17" s="328"/>
      <c r="W17" s="328"/>
      <c r="X17" s="328"/>
      <c r="Y17" s="328"/>
      <c r="Z17" s="328"/>
      <c r="AA17" s="328"/>
      <c r="AB17" s="328"/>
      <c r="AC17" s="328"/>
      <c r="AD17" s="328"/>
      <c r="AE17" s="328"/>
      <c r="AF17" s="328"/>
      <c r="AG17" s="328"/>
      <c r="AH17" s="328"/>
      <c r="AI17" s="328"/>
      <c r="AJ17" s="328"/>
      <c r="AK17" s="328"/>
      <c r="AL17" s="328"/>
      <c r="AM17" s="328"/>
      <c r="AN17" s="328"/>
      <c r="AO17" s="328"/>
      <c r="AP17" s="328"/>
      <c r="AQ17" s="331">
        <v>5</v>
      </c>
      <c r="AR17" s="325">
        <v>50</v>
      </c>
      <c r="AS17" s="358">
        <v>11</v>
      </c>
      <c r="AT17" s="358">
        <v>50</v>
      </c>
    </row>
    <row r="18" spans="1:46" ht="30" customHeight="1" x14ac:dyDescent="0.25">
      <c r="A18" s="797"/>
      <c r="B18" s="810" t="s">
        <v>449</v>
      </c>
      <c r="C18" s="811"/>
      <c r="D18" s="330"/>
      <c r="E18" s="328"/>
      <c r="F18" s="328"/>
      <c r="G18" s="328">
        <v>3</v>
      </c>
      <c r="H18" s="338"/>
      <c r="I18" s="326"/>
      <c r="J18" s="328"/>
      <c r="K18" s="328"/>
      <c r="L18" s="328">
        <v>3</v>
      </c>
      <c r="M18" s="328">
        <v>11</v>
      </c>
      <c r="N18" s="328"/>
      <c r="O18" s="327">
        <v>22</v>
      </c>
      <c r="P18" s="328"/>
      <c r="Q18" s="328"/>
      <c r="R18" s="329">
        <v>4</v>
      </c>
      <c r="S18" s="330"/>
      <c r="T18" s="328"/>
      <c r="U18" s="328"/>
      <c r="V18" s="328"/>
      <c r="W18" s="328"/>
      <c r="X18" s="328"/>
      <c r="Y18" s="328"/>
      <c r="Z18" s="328"/>
      <c r="AA18" s="328"/>
      <c r="AB18" s="328"/>
      <c r="AC18" s="328"/>
      <c r="AD18" s="328"/>
      <c r="AE18" s="328"/>
      <c r="AF18" s="328"/>
      <c r="AG18" s="328"/>
      <c r="AH18" s="328"/>
      <c r="AI18" s="328"/>
      <c r="AJ18" s="328"/>
      <c r="AK18" s="328"/>
      <c r="AL18" s="328"/>
      <c r="AM18" s="328"/>
      <c r="AN18" s="328"/>
      <c r="AO18" s="328"/>
      <c r="AP18" s="328"/>
      <c r="AQ18" s="331"/>
      <c r="AR18" s="325">
        <v>43</v>
      </c>
      <c r="AS18" s="358">
        <v>5</v>
      </c>
      <c r="AT18" s="358">
        <v>43</v>
      </c>
    </row>
    <row r="19" spans="1:46" ht="30" customHeight="1" x14ac:dyDescent="0.25">
      <c r="A19" s="797"/>
      <c r="B19" s="810" t="s">
        <v>450</v>
      </c>
      <c r="C19" s="811"/>
      <c r="D19" s="330"/>
      <c r="E19" s="328"/>
      <c r="F19" s="328"/>
      <c r="G19" s="328"/>
      <c r="H19" s="338"/>
      <c r="I19" s="326">
        <v>1</v>
      </c>
      <c r="J19" s="328"/>
      <c r="K19" s="328"/>
      <c r="L19" s="328">
        <v>8</v>
      </c>
      <c r="M19" s="328">
        <v>4</v>
      </c>
      <c r="N19" s="328"/>
      <c r="O19" s="328"/>
      <c r="P19" s="327">
        <v>36</v>
      </c>
      <c r="Q19" s="328"/>
      <c r="R19" s="329">
        <v>11</v>
      </c>
      <c r="S19" s="330"/>
      <c r="T19" s="328"/>
      <c r="U19" s="328"/>
      <c r="V19" s="328"/>
      <c r="W19" s="328"/>
      <c r="X19" s="328"/>
      <c r="Y19" s="328"/>
      <c r="Z19" s="328"/>
      <c r="AA19" s="328"/>
      <c r="AB19" s="328"/>
      <c r="AC19" s="328"/>
      <c r="AD19" s="328"/>
      <c r="AE19" s="328"/>
      <c r="AF19" s="328"/>
      <c r="AG19" s="328"/>
      <c r="AH19" s="328"/>
      <c r="AI19" s="328"/>
      <c r="AJ19" s="328"/>
      <c r="AK19" s="328"/>
      <c r="AL19" s="328"/>
      <c r="AM19" s="328"/>
      <c r="AN19" s="328"/>
      <c r="AO19" s="328"/>
      <c r="AP19" s="328"/>
      <c r="AQ19" s="331"/>
      <c r="AR19" s="325">
        <v>60</v>
      </c>
      <c r="AS19" s="358">
        <v>6</v>
      </c>
      <c r="AT19" s="358">
        <v>60</v>
      </c>
    </row>
    <row r="20" spans="1:46" ht="30" customHeight="1" x14ac:dyDescent="0.25">
      <c r="A20" s="797"/>
      <c r="B20" s="810" t="s">
        <v>178</v>
      </c>
      <c r="C20" s="811"/>
      <c r="D20" s="330"/>
      <c r="E20" s="328"/>
      <c r="F20" s="328"/>
      <c r="G20" s="328">
        <v>1</v>
      </c>
      <c r="H20" s="338"/>
      <c r="I20" s="326">
        <v>22</v>
      </c>
      <c r="J20" s="328">
        <v>1</v>
      </c>
      <c r="K20" s="328">
        <v>2</v>
      </c>
      <c r="L20" s="328"/>
      <c r="M20" s="328"/>
      <c r="N20" s="328"/>
      <c r="O20" s="328"/>
      <c r="P20" s="328">
        <v>3</v>
      </c>
      <c r="Q20" s="327">
        <v>55</v>
      </c>
      <c r="R20" s="329">
        <v>1</v>
      </c>
      <c r="S20" s="330">
        <v>1</v>
      </c>
      <c r="T20" s="328"/>
      <c r="U20" s="328"/>
      <c r="V20" s="328"/>
      <c r="W20" s="328"/>
      <c r="X20" s="328"/>
      <c r="Y20" s="328"/>
      <c r="Z20" s="328"/>
      <c r="AA20" s="328"/>
      <c r="AB20" s="328"/>
      <c r="AC20" s="328"/>
      <c r="AD20" s="328"/>
      <c r="AE20" s="328"/>
      <c r="AF20" s="328"/>
      <c r="AG20" s="328"/>
      <c r="AH20" s="328"/>
      <c r="AI20" s="328"/>
      <c r="AJ20" s="328"/>
      <c r="AK20" s="328"/>
      <c r="AL20" s="328"/>
      <c r="AM20" s="328"/>
      <c r="AN20" s="328"/>
      <c r="AO20" s="328"/>
      <c r="AP20" s="328"/>
      <c r="AQ20" s="331">
        <v>3</v>
      </c>
      <c r="AR20" s="325">
        <v>89</v>
      </c>
      <c r="AS20" s="328">
        <v>5</v>
      </c>
      <c r="AT20" s="328">
        <v>87</v>
      </c>
    </row>
    <row r="21" spans="1:46" ht="30" customHeight="1" thickBot="1" x14ac:dyDescent="0.3">
      <c r="A21" s="797"/>
      <c r="B21" s="810" t="s">
        <v>8</v>
      </c>
      <c r="C21" s="811"/>
      <c r="D21" s="330"/>
      <c r="E21" s="328"/>
      <c r="F21" s="328"/>
      <c r="G21" s="328"/>
      <c r="H21" s="338"/>
      <c r="I21" s="332"/>
      <c r="J21" s="333"/>
      <c r="K21" s="333">
        <v>1</v>
      </c>
      <c r="L21" s="333">
        <v>1</v>
      </c>
      <c r="M21" s="333">
        <v>5</v>
      </c>
      <c r="N21" s="333"/>
      <c r="O21" s="333">
        <v>3</v>
      </c>
      <c r="P21" s="333">
        <v>5</v>
      </c>
      <c r="Q21" s="333">
        <v>3</v>
      </c>
      <c r="R21" s="334">
        <v>45</v>
      </c>
      <c r="S21" s="335"/>
      <c r="T21" s="336"/>
      <c r="U21" s="336"/>
      <c r="V21" s="336"/>
      <c r="W21" s="336"/>
      <c r="X21" s="336"/>
      <c r="Y21" s="336"/>
      <c r="Z21" s="336"/>
      <c r="AA21" s="328"/>
      <c r="AB21" s="328"/>
      <c r="AC21" s="328"/>
      <c r="AD21" s="328"/>
      <c r="AE21" s="328"/>
      <c r="AF21" s="328"/>
      <c r="AG21" s="328"/>
      <c r="AH21" s="328"/>
      <c r="AI21" s="328"/>
      <c r="AJ21" s="328"/>
      <c r="AK21" s="328"/>
      <c r="AL21" s="328"/>
      <c r="AM21" s="328"/>
      <c r="AN21" s="328"/>
      <c r="AO21" s="328"/>
      <c r="AP21" s="328"/>
      <c r="AQ21" s="331">
        <v>2</v>
      </c>
      <c r="AR21" s="325">
        <v>65</v>
      </c>
      <c r="AS21" s="328">
        <v>8</v>
      </c>
      <c r="AT21" s="328">
        <v>65</v>
      </c>
    </row>
    <row r="22" spans="1:46" ht="30" customHeight="1" x14ac:dyDescent="0.25">
      <c r="A22" s="797" t="s">
        <v>11</v>
      </c>
      <c r="B22" s="812" t="s">
        <v>454</v>
      </c>
      <c r="C22" s="813"/>
      <c r="D22" s="330"/>
      <c r="E22" s="328"/>
      <c r="F22" s="328"/>
      <c r="G22" s="328"/>
      <c r="H22" s="328"/>
      <c r="I22" s="323"/>
      <c r="J22" s="323"/>
      <c r="K22" s="323"/>
      <c r="L22" s="323"/>
      <c r="M22" s="323"/>
      <c r="N22" s="323"/>
      <c r="O22" s="323"/>
      <c r="P22" s="323"/>
      <c r="Q22" s="323"/>
      <c r="R22" s="337"/>
      <c r="S22" s="319">
        <v>19</v>
      </c>
      <c r="T22" s="320"/>
      <c r="U22" s="320">
        <v>3</v>
      </c>
      <c r="V22" s="320"/>
      <c r="W22" s="320">
        <v>3</v>
      </c>
      <c r="X22" s="320">
        <v>4</v>
      </c>
      <c r="Y22" s="320">
        <v>2</v>
      </c>
      <c r="Z22" s="321"/>
      <c r="AA22" s="330"/>
      <c r="AB22" s="328"/>
      <c r="AC22" s="328"/>
      <c r="AD22" s="328"/>
      <c r="AE22" s="328"/>
      <c r="AF22" s="328"/>
      <c r="AG22" s="328"/>
      <c r="AH22" s="328"/>
      <c r="AI22" s="328"/>
      <c r="AJ22" s="328"/>
      <c r="AK22" s="328"/>
      <c r="AL22" s="328"/>
      <c r="AM22" s="328"/>
      <c r="AN22" s="328"/>
      <c r="AO22" s="328"/>
      <c r="AP22" s="328"/>
      <c r="AQ22" s="331"/>
      <c r="AR22" s="325">
        <v>31</v>
      </c>
      <c r="AS22" s="358">
        <v>5</v>
      </c>
      <c r="AT22" s="358">
        <v>31</v>
      </c>
    </row>
    <row r="23" spans="1:46" ht="30" customHeight="1" x14ac:dyDescent="0.25">
      <c r="A23" s="797"/>
      <c r="B23" s="814" t="s">
        <v>455</v>
      </c>
      <c r="C23" s="815"/>
      <c r="D23" s="330"/>
      <c r="E23" s="328"/>
      <c r="F23" s="328"/>
      <c r="G23" s="328"/>
      <c r="H23" s="328"/>
      <c r="I23" s="328"/>
      <c r="J23" s="328"/>
      <c r="K23" s="328"/>
      <c r="L23" s="328"/>
      <c r="M23" s="328"/>
      <c r="N23" s="328"/>
      <c r="O23" s="328"/>
      <c r="P23" s="328"/>
      <c r="Q23" s="328"/>
      <c r="R23" s="338"/>
      <c r="S23" s="326"/>
      <c r="T23" s="327">
        <v>8</v>
      </c>
      <c r="U23" s="328">
        <v>3</v>
      </c>
      <c r="V23" s="328">
        <v>1</v>
      </c>
      <c r="W23" s="328"/>
      <c r="X23" s="328">
        <v>2</v>
      </c>
      <c r="Y23" s="328">
        <v>5</v>
      </c>
      <c r="Z23" s="329">
        <v>1</v>
      </c>
      <c r="AA23" s="330"/>
      <c r="AB23" s="328"/>
      <c r="AC23" s="328"/>
      <c r="AD23" s="328"/>
      <c r="AE23" s="328"/>
      <c r="AF23" s="328"/>
      <c r="AG23" s="328"/>
      <c r="AH23" s="328"/>
      <c r="AI23" s="328"/>
      <c r="AJ23" s="328"/>
      <c r="AK23" s="328"/>
      <c r="AL23" s="328"/>
      <c r="AM23" s="328"/>
      <c r="AN23" s="328"/>
      <c r="AO23" s="328"/>
      <c r="AP23" s="328"/>
      <c r="AQ23" s="331"/>
      <c r="AR23" s="325">
        <v>20</v>
      </c>
      <c r="AS23" s="358">
        <v>6</v>
      </c>
      <c r="AT23" s="358">
        <v>20</v>
      </c>
    </row>
    <row r="24" spans="1:46" ht="30" customHeight="1" x14ac:dyDescent="0.25">
      <c r="A24" s="797"/>
      <c r="B24" s="814" t="s">
        <v>456</v>
      </c>
      <c r="C24" s="815"/>
      <c r="D24" s="330"/>
      <c r="E24" s="328"/>
      <c r="F24" s="328"/>
      <c r="G24" s="328"/>
      <c r="H24" s="328"/>
      <c r="I24" s="328"/>
      <c r="J24" s="328"/>
      <c r="K24" s="328"/>
      <c r="L24" s="328"/>
      <c r="M24" s="328"/>
      <c r="N24" s="328"/>
      <c r="O24" s="328"/>
      <c r="P24" s="328"/>
      <c r="Q24" s="328"/>
      <c r="R24" s="338"/>
      <c r="S24" s="326">
        <v>7</v>
      </c>
      <c r="T24" s="328">
        <v>1</v>
      </c>
      <c r="U24" s="327">
        <v>28</v>
      </c>
      <c r="V24" s="328"/>
      <c r="W24" s="328">
        <v>2</v>
      </c>
      <c r="X24" s="328">
        <v>6</v>
      </c>
      <c r="Y24" s="328">
        <v>5</v>
      </c>
      <c r="Z24" s="329"/>
      <c r="AA24" s="330"/>
      <c r="AB24" s="328"/>
      <c r="AC24" s="328"/>
      <c r="AD24" s="328"/>
      <c r="AE24" s="328"/>
      <c r="AF24" s="328"/>
      <c r="AG24" s="328"/>
      <c r="AH24" s="328"/>
      <c r="AI24" s="328"/>
      <c r="AJ24" s="328"/>
      <c r="AK24" s="328"/>
      <c r="AL24" s="328"/>
      <c r="AM24" s="328"/>
      <c r="AN24" s="328"/>
      <c r="AO24" s="328"/>
      <c r="AP24" s="328"/>
      <c r="AQ24" s="331"/>
      <c r="AR24" s="325">
        <v>49</v>
      </c>
      <c r="AS24" s="358">
        <v>5</v>
      </c>
      <c r="AT24" s="358">
        <v>49</v>
      </c>
    </row>
    <row r="25" spans="1:46" ht="30" customHeight="1" x14ac:dyDescent="0.25">
      <c r="A25" s="797"/>
      <c r="B25" s="814" t="s">
        <v>457</v>
      </c>
      <c r="C25" s="815"/>
      <c r="D25" s="330"/>
      <c r="E25" s="328"/>
      <c r="F25" s="328"/>
      <c r="G25" s="328"/>
      <c r="H25" s="328"/>
      <c r="I25" s="328"/>
      <c r="J25" s="328"/>
      <c r="K25" s="328"/>
      <c r="L25" s="328"/>
      <c r="M25" s="328"/>
      <c r="N25" s="328"/>
      <c r="O25" s="328"/>
      <c r="P25" s="328"/>
      <c r="Q25" s="328"/>
      <c r="R25" s="338"/>
      <c r="S25" s="326">
        <v>1</v>
      </c>
      <c r="T25" s="328"/>
      <c r="U25" s="328"/>
      <c r="V25" s="327">
        <v>1</v>
      </c>
      <c r="W25" s="328">
        <v>1</v>
      </c>
      <c r="X25" s="328"/>
      <c r="Y25" s="328">
        <v>2</v>
      </c>
      <c r="Z25" s="329"/>
      <c r="AA25" s="330"/>
      <c r="AB25" s="328"/>
      <c r="AC25" s="328"/>
      <c r="AD25" s="328"/>
      <c r="AE25" s="328"/>
      <c r="AF25" s="328"/>
      <c r="AG25" s="328"/>
      <c r="AH25" s="328"/>
      <c r="AI25" s="328"/>
      <c r="AJ25" s="328"/>
      <c r="AK25" s="328"/>
      <c r="AL25" s="328"/>
      <c r="AM25" s="328"/>
      <c r="AN25" s="328"/>
      <c r="AO25" s="328"/>
      <c r="AP25" s="328"/>
      <c r="AQ25" s="331"/>
      <c r="AR25" s="325">
        <v>5</v>
      </c>
      <c r="AS25" s="358">
        <v>4</v>
      </c>
      <c r="AT25" s="358">
        <v>5</v>
      </c>
    </row>
    <row r="26" spans="1:46" ht="30" customHeight="1" x14ac:dyDescent="0.25">
      <c r="A26" s="797"/>
      <c r="B26" s="814" t="s">
        <v>458</v>
      </c>
      <c r="C26" s="815"/>
      <c r="D26" s="330"/>
      <c r="E26" s="328"/>
      <c r="F26" s="328"/>
      <c r="G26" s="328"/>
      <c r="H26" s="328"/>
      <c r="I26" s="328"/>
      <c r="J26" s="328"/>
      <c r="K26" s="328"/>
      <c r="L26" s="328"/>
      <c r="M26" s="328"/>
      <c r="N26" s="328"/>
      <c r="O26" s="328"/>
      <c r="P26" s="328"/>
      <c r="Q26" s="328"/>
      <c r="R26" s="338"/>
      <c r="S26" s="326">
        <v>2</v>
      </c>
      <c r="T26" s="328"/>
      <c r="U26" s="328">
        <v>5</v>
      </c>
      <c r="V26" s="328"/>
      <c r="W26" s="327">
        <v>12</v>
      </c>
      <c r="X26" s="328">
        <v>3</v>
      </c>
      <c r="Y26" s="328">
        <v>1</v>
      </c>
      <c r="Z26" s="329"/>
      <c r="AA26" s="330"/>
      <c r="AB26" s="328"/>
      <c r="AC26" s="328"/>
      <c r="AD26" s="328"/>
      <c r="AE26" s="328"/>
      <c r="AF26" s="328"/>
      <c r="AG26" s="328"/>
      <c r="AH26" s="328"/>
      <c r="AI26" s="328"/>
      <c r="AJ26" s="328"/>
      <c r="AK26" s="328"/>
      <c r="AL26" s="328"/>
      <c r="AM26" s="328"/>
      <c r="AN26" s="328"/>
      <c r="AO26" s="328"/>
      <c r="AP26" s="328"/>
      <c r="AQ26" s="331">
        <v>1</v>
      </c>
      <c r="AR26" s="325">
        <v>24</v>
      </c>
      <c r="AS26" s="358">
        <v>7</v>
      </c>
      <c r="AT26" s="358">
        <v>24</v>
      </c>
    </row>
    <row r="27" spans="1:46" ht="30" customHeight="1" x14ac:dyDescent="0.25">
      <c r="A27" s="797"/>
      <c r="B27" s="814" t="s">
        <v>459</v>
      </c>
      <c r="C27" s="815"/>
      <c r="D27" s="330"/>
      <c r="E27" s="328"/>
      <c r="F27" s="328"/>
      <c r="G27" s="328"/>
      <c r="H27" s="328"/>
      <c r="I27" s="328"/>
      <c r="J27" s="328">
        <v>1</v>
      </c>
      <c r="K27" s="328"/>
      <c r="L27" s="328"/>
      <c r="M27" s="328"/>
      <c r="N27" s="328"/>
      <c r="O27" s="328"/>
      <c r="P27" s="328"/>
      <c r="Q27" s="328"/>
      <c r="R27" s="338"/>
      <c r="S27" s="326">
        <v>7</v>
      </c>
      <c r="T27" s="328"/>
      <c r="U27" s="328">
        <v>6</v>
      </c>
      <c r="V27" s="328"/>
      <c r="W27" s="328">
        <v>2</v>
      </c>
      <c r="X27" s="327">
        <v>23</v>
      </c>
      <c r="Y27" s="328">
        <v>2</v>
      </c>
      <c r="Z27" s="329">
        <v>2</v>
      </c>
      <c r="AA27" s="330"/>
      <c r="AB27" s="328"/>
      <c r="AC27" s="328"/>
      <c r="AD27" s="328"/>
      <c r="AE27" s="328"/>
      <c r="AF27" s="328"/>
      <c r="AG27" s="328"/>
      <c r="AH27" s="328"/>
      <c r="AI27" s="328"/>
      <c r="AJ27" s="328"/>
      <c r="AK27" s="328"/>
      <c r="AL27" s="328"/>
      <c r="AM27" s="328"/>
      <c r="AN27" s="328"/>
      <c r="AO27" s="328"/>
      <c r="AP27" s="328"/>
      <c r="AQ27" s="331">
        <v>1</v>
      </c>
      <c r="AR27" s="325">
        <v>44</v>
      </c>
      <c r="AS27" s="358">
        <v>9</v>
      </c>
      <c r="AT27" s="358">
        <v>42</v>
      </c>
    </row>
    <row r="28" spans="1:46" ht="30" customHeight="1" x14ac:dyDescent="0.25">
      <c r="A28" s="797"/>
      <c r="B28" s="814" t="s">
        <v>460</v>
      </c>
      <c r="C28" s="815"/>
      <c r="D28" s="330"/>
      <c r="E28" s="328"/>
      <c r="F28" s="328"/>
      <c r="G28" s="328"/>
      <c r="H28" s="328"/>
      <c r="I28" s="328"/>
      <c r="J28" s="328"/>
      <c r="K28" s="328"/>
      <c r="L28" s="328"/>
      <c r="M28" s="328"/>
      <c r="N28" s="328"/>
      <c r="O28" s="328"/>
      <c r="P28" s="328"/>
      <c r="Q28" s="328"/>
      <c r="R28" s="338"/>
      <c r="S28" s="326"/>
      <c r="T28" s="328">
        <v>3</v>
      </c>
      <c r="U28" s="328">
        <v>2</v>
      </c>
      <c r="V28" s="328"/>
      <c r="W28" s="328"/>
      <c r="X28" s="328">
        <v>4</v>
      </c>
      <c r="Y28" s="327">
        <v>27</v>
      </c>
      <c r="Z28" s="329"/>
      <c r="AA28" s="330"/>
      <c r="AB28" s="328"/>
      <c r="AC28" s="328"/>
      <c r="AD28" s="328"/>
      <c r="AE28" s="328"/>
      <c r="AF28" s="328"/>
      <c r="AG28" s="328"/>
      <c r="AH28" s="328"/>
      <c r="AI28" s="328"/>
      <c r="AJ28" s="328"/>
      <c r="AK28" s="328"/>
      <c r="AL28" s="328"/>
      <c r="AM28" s="328"/>
      <c r="AN28" s="328"/>
      <c r="AO28" s="328"/>
      <c r="AP28" s="328"/>
      <c r="AQ28" s="331"/>
      <c r="AR28" s="325">
        <v>36</v>
      </c>
      <c r="AS28" s="358">
        <v>4</v>
      </c>
      <c r="AT28" s="358">
        <v>36</v>
      </c>
    </row>
    <row r="29" spans="1:46" ht="30" customHeight="1" thickBot="1" x14ac:dyDescent="0.3">
      <c r="A29" s="797"/>
      <c r="B29" s="814" t="s">
        <v>461</v>
      </c>
      <c r="C29" s="815"/>
      <c r="D29" s="330"/>
      <c r="E29" s="328"/>
      <c r="F29" s="328"/>
      <c r="G29" s="328"/>
      <c r="H29" s="328"/>
      <c r="I29" s="328"/>
      <c r="J29" s="328"/>
      <c r="K29" s="328"/>
      <c r="L29" s="328"/>
      <c r="M29" s="328"/>
      <c r="N29" s="328"/>
      <c r="O29" s="328"/>
      <c r="P29" s="328">
        <v>1</v>
      </c>
      <c r="Q29" s="328">
        <v>2</v>
      </c>
      <c r="R29" s="338"/>
      <c r="S29" s="332"/>
      <c r="T29" s="333"/>
      <c r="U29" s="333"/>
      <c r="V29" s="333"/>
      <c r="W29" s="333"/>
      <c r="X29" s="333">
        <v>1</v>
      </c>
      <c r="Y29" s="333"/>
      <c r="Z29" s="334">
        <v>8</v>
      </c>
      <c r="AA29" s="335"/>
      <c r="AB29" s="336"/>
      <c r="AC29" s="336"/>
      <c r="AD29" s="336"/>
      <c r="AE29" s="336"/>
      <c r="AF29" s="336"/>
      <c r="AG29" s="336"/>
      <c r="AH29" s="336"/>
      <c r="AI29" s="328"/>
      <c r="AJ29" s="328"/>
      <c r="AK29" s="328"/>
      <c r="AL29" s="328"/>
      <c r="AM29" s="328"/>
      <c r="AN29" s="328"/>
      <c r="AO29" s="328"/>
      <c r="AP29" s="328"/>
      <c r="AQ29" s="331">
        <v>6</v>
      </c>
      <c r="AR29" s="325">
        <v>18</v>
      </c>
      <c r="AS29" s="358">
        <v>4</v>
      </c>
      <c r="AT29" s="358">
        <v>18</v>
      </c>
    </row>
    <row r="30" spans="1:46" ht="30" customHeight="1" x14ac:dyDescent="0.25">
      <c r="A30" s="797" t="s">
        <v>90</v>
      </c>
      <c r="B30" s="817" t="s">
        <v>462</v>
      </c>
      <c r="C30" s="818"/>
      <c r="D30" s="330"/>
      <c r="E30" s="328"/>
      <c r="F30" s="328"/>
      <c r="G30" s="328"/>
      <c r="H30" s="328"/>
      <c r="I30" s="328"/>
      <c r="J30" s="328"/>
      <c r="K30" s="328"/>
      <c r="L30" s="328"/>
      <c r="M30" s="328"/>
      <c r="N30" s="328"/>
      <c r="O30" s="328"/>
      <c r="P30" s="328"/>
      <c r="Q30" s="328"/>
      <c r="R30" s="328"/>
      <c r="S30" s="323"/>
      <c r="T30" s="323"/>
      <c r="U30" s="323"/>
      <c r="V30" s="323"/>
      <c r="W30" s="323"/>
      <c r="X30" s="323"/>
      <c r="Y30" s="323"/>
      <c r="Z30" s="337"/>
      <c r="AA30" s="319">
        <v>17</v>
      </c>
      <c r="AB30" s="320">
        <v>1</v>
      </c>
      <c r="AC30" s="320"/>
      <c r="AD30" s="320"/>
      <c r="AE30" s="320"/>
      <c r="AF30" s="320"/>
      <c r="AG30" s="320"/>
      <c r="AH30" s="321"/>
      <c r="AI30" s="330"/>
      <c r="AJ30" s="328"/>
      <c r="AK30" s="328"/>
      <c r="AL30" s="328"/>
      <c r="AM30" s="328"/>
      <c r="AN30" s="328"/>
      <c r="AO30" s="328"/>
      <c r="AP30" s="328"/>
      <c r="AQ30" s="331">
        <v>2</v>
      </c>
      <c r="AR30" s="325">
        <v>20</v>
      </c>
      <c r="AS30" s="358">
        <v>4</v>
      </c>
      <c r="AT30" s="358">
        <v>20</v>
      </c>
    </row>
    <row r="31" spans="1:46" ht="30" customHeight="1" x14ac:dyDescent="0.25">
      <c r="A31" s="797"/>
      <c r="B31" s="817" t="s">
        <v>463</v>
      </c>
      <c r="C31" s="818"/>
      <c r="D31" s="330"/>
      <c r="E31" s="328"/>
      <c r="F31" s="328"/>
      <c r="G31" s="328"/>
      <c r="H31" s="328"/>
      <c r="I31" s="328"/>
      <c r="J31" s="328"/>
      <c r="K31" s="328"/>
      <c r="L31" s="328"/>
      <c r="M31" s="328"/>
      <c r="N31" s="328"/>
      <c r="O31" s="328"/>
      <c r="P31" s="328"/>
      <c r="Q31" s="328"/>
      <c r="R31" s="328"/>
      <c r="S31" s="328"/>
      <c r="T31" s="328"/>
      <c r="U31" s="328"/>
      <c r="V31" s="328"/>
      <c r="W31" s="328"/>
      <c r="X31" s="328"/>
      <c r="Y31" s="328"/>
      <c r="Z31" s="338"/>
      <c r="AA31" s="326"/>
      <c r="AB31" s="327">
        <v>13</v>
      </c>
      <c r="AC31" s="328"/>
      <c r="AD31" s="328"/>
      <c r="AE31" s="328"/>
      <c r="AF31" s="328"/>
      <c r="AG31" s="328"/>
      <c r="AH31" s="329">
        <v>1</v>
      </c>
      <c r="AI31" s="330"/>
      <c r="AJ31" s="328"/>
      <c r="AK31" s="328"/>
      <c r="AL31" s="328"/>
      <c r="AM31" s="328"/>
      <c r="AN31" s="328"/>
      <c r="AO31" s="328"/>
      <c r="AP31" s="328"/>
      <c r="AQ31" s="331"/>
      <c r="AR31" s="325">
        <v>14</v>
      </c>
      <c r="AS31" s="358">
        <v>5</v>
      </c>
      <c r="AT31" s="358">
        <v>14</v>
      </c>
    </row>
    <row r="32" spans="1:46" ht="30" customHeight="1" x14ac:dyDescent="0.25">
      <c r="A32" s="797"/>
      <c r="B32" s="817" t="s">
        <v>497</v>
      </c>
      <c r="C32" s="818"/>
      <c r="D32" s="330"/>
      <c r="E32" s="328"/>
      <c r="F32" s="328"/>
      <c r="G32" s="328"/>
      <c r="H32" s="328"/>
      <c r="I32" s="328"/>
      <c r="J32" s="328"/>
      <c r="K32" s="328"/>
      <c r="L32" s="328"/>
      <c r="M32" s="328"/>
      <c r="N32" s="328"/>
      <c r="O32" s="328"/>
      <c r="P32" s="328"/>
      <c r="Q32" s="328"/>
      <c r="R32" s="328"/>
      <c r="S32" s="328"/>
      <c r="T32" s="328"/>
      <c r="U32" s="328"/>
      <c r="V32" s="328"/>
      <c r="W32" s="328"/>
      <c r="X32" s="328"/>
      <c r="Y32" s="328"/>
      <c r="Z32" s="338"/>
      <c r="AA32" s="326">
        <v>2</v>
      </c>
      <c r="AB32" s="328"/>
      <c r="AC32" s="327">
        <v>6</v>
      </c>
      <c r="AD32" s="328"/>
      <c r="AE32" s="328"/>
      <c r="AF32" s="328"/>
      <c r="AG32" s="328"/>
      <c r="AH32" s="329"/>
      <c r="AI32" s="330"/>
      <c r="AJ32" s="328"/>
      <c r="AK32" s="328"/>
      <c r="AL32" s="328"/>
      <c r="AM32" s="328"/>
      <c r="AN32" s="328"/>
      <c r="AO32" s="328"/>
      <c r="AP32" s="328"/>
      <c r="AQ32" s="331"/>
      <c r="AR32" s="325">
        <v>8</v>
      </c>
      <c r="AS32" s="358">
        <v>3</v>
      </c>
      <c r="AT32" s="358">
        <v>8</v>
      </c>
    </row>
    <row r="33" spans="1:48" ht="30" customHeight="1" x14ac:dyDescent="0.25">
      <c r="A33" s="797"/>
      <c r="B33" s="817" t="s">
        <v>465</v>
      </c>
      <c r="C33" s="818"/>
      <c r="D33" s="330"/>
      <c r="E33" s="328"/>
      <c r="F33" s="328"/>
      <c r="G33" s="328"/>
      <c r="H33" s="328"/>
      <c r="I33" s="328"/>
      <c r="J33" s="328"/>
      <c r="K33" s="328"/>
      <c r="L33" s="328"/>
      <c r="M33" s="328"/>
      <c r="N33" s="328"/>
      <c r="O33" s="328"/>
      <c r="P33" s="328"/>
      <c r="Q33" s="328"/>
      <c r="R33" s="328"/>
      <c r="S33" s="328"/>
      <c r="T33" s="328"/>
      <c r="U33" s="328"/>
      <c r="V33" s="328"/>
      <c r="W33" s="328"/>
      <c r="X33" s="328"/>
      <c r="Y33" s="328"/>
      <c r="Z33" s="338"/>
      <c r="AA33" s="326"/>
      <c r="AB33" s="328"/>
      <c r="AC33" s="328"/>
      <c r="AD33" s="327">
        <v>22</v>
      </c>
      <c r="AE33" s="328"/>
      <c r="AF33" s="328"/>
      <c r="AG33" s="328">
        <v>3</v>
      </c>
      <c r="AH33" s="329"/>
      <c r="AI33" s="330"/>
      <c r="AJ33" s="328"/>
      <c r="AK33" s="328"/>
      <c r="AL33" s="328"/>
      <c r="AM33" s="328"/>
      <c r="AN33" s="328"/>
      <c r="AO33" s="328"/>
      <c r="AP33" s="328"/>
      <c r="AQ33" s="331">
        <v>2</v>
      </c>
      <c r="AR33" s="325">
        <v>27</v>
      </c>
      <c r="AS33" s="358">
        <v>5</v>
      </c>
      <c r="AT33" s="358">
        <v>27</v>
      </c>
    </row>
    <row r="34" spans="1:48" ht="30" customHeight="1" x14ac:dyDescent="0.25">
      <c r="A34" s="797"/>
      <c r="B34" s="817" t="s">
        <v>466</v>
      </c>
      <c r="C34" s="818"/>
      <c r="D34" s="330"/>
      <c r="E34" s="328"/>
      <c r="F34" s="328"/>
      <c r="G34" s="328"/>
      <c r="H34" s="328"/>
      <c r="I34" s="328"/>
      <c r="J34" s="328"/>
      <c r="K34" s="328"/>
      <c r="L34" s="328"/>
      <c r="M34" s="328"/>
      <c r="N34" s="328"/>
      <c r="O34" s="328"/>
      <c r="P34" s="328"/>
      <c r="Q34" s="328"/>
      <c r="R34" s="328"/>
      <c r="S34" s="328"/>
      <c r="T34" s="328"/>
      <c r="U34" s="328"/>
      <c r="V34" s="328"/>
      <c r="W34" s="328"/>
      <c r="X34" s="328"/>
      <c r="Y34" s="328"/>
      <c r="Z34" s="338"/>
      <c r="AA34" s="326"/>
      <c r="AB34" s="328">
        <v>1</v>
      </c>
      <c r="AC34" s="328">
        <v>3</v>
      </c>
      <c r="AD34" s="328">
        <v>1</v>
      </c>
      <c r="AE34" s="327">
        <v>24</v>
      </c>
      <c r="AF34" s="328">
        <v>3</v>
      </c>
      <c r="AG34" s="328">
        <v>1</v>
      </c>
      <c r="AH34" s="329"/>
      <c r="AI34" s="330"/>
      <c r="AJ34" s="328"/>
      <c r="AK34" s="328"/>
      <c r="AL34" s="328"/>
      <c r="AM34" s="328"/>
      <c r="AN34" s="328"/>
      <c r="AO34" s="328"/>
      <c r="AP34" s="328"/>
      <c r="AQ34" s="331"/>
      <c r="AR34" s="325">
        <v>33</v>
      </c>
      <c r="AS34" s="358">
        <v>7</v>
      </c>
      <c r="AT34" s="358">
        <v>33</v>
      </c>
    </row>
    <row r="35" spans="1:48" ht="30" customHeight="1" x14ac:dyDescent="0.25">
      <c r="A35" s="797"/>
      <c r="B35" s="817" t="s">
        <v>90</v>
      </c>
      <c r="C35" s="818"/>
      <c r="D35" s="330"/>
      <c r="E35" s="328"/>
      <c r="F35" s="328"/>
      <c r="G35" s="328"/>
      <c r="H35" s="328"/>
      <c r="I35" s="328"/>
      <c r="J35" s="328"/>
      <c r="K35" s="328"/>
      <c r="L35" s="328"/>
      <c r="M35" s="328"/>
      <c r="N35" s="328"/>
      <c r="O35" s="328"/>
      <c r="P35" s="328"/>
      <c r="Q35" s="328"/>
      <c r="R35" s="328"/>
      <c r="S35" s="328"/>
      <c r="T35" s="328"/>
      <c r="U35" s="328"/>
      <c r="V35" s="328"/>
      <c r="W35" s="328"/>
      <c r="X35" s="328"/>
      <c r="Y35" s="328"/>
      <c r="Z35" s="338"/>
      <c r="AA35" s="326">
        <v>1</v>
      </c>
      <c r="AB35" s="328"/>
      <c r="AC35" s="328">
        <v>7</v>
      </c>
      <c r="AD35" s="328">
        <v>1</v>
      </c>
      <c r="AE35" s="328">
        <v>4</v>
      </c>
      <c r="AF35" s="327">
        <v>17</v>
      </c>
      <c r="AG35" s="328">
        <v>1</v>
      </c>
      <c r="AH35" s="329"/>
      <c r="AI35" s="330"/>
      <c r="AJ35" s="328"/>
      <c r="AK35" s="328"/>
      <c r="AL35" s="328"/>
      <c r="AM35" s="328"/>
      <c r="AN35" s="328"/>
      <c r="AO35" s="328"/>
      <c r="AP35" s="328"/>
      <c r="AQ35" s="331"/>
      <c r="AR35" s="325">
        <v>31</v>
      </c>
      <c r="AS35" s="358">
        <v>7</v>
      </c>
      <c r="AT35" s="358">
        <v>31</v>
      </c>
    </row>
    <row r="36" spans="1:48" ht="30" customHeight="1" x14ac:dyDescent="0.25">
      <c r="A36" s="797"/>
      <c r="B36" s="817" t="s">
        <v>467</v>
      </c>
      <c r="C36" s="818"/>
      <c r="D36" s="330"/>
      <c r="E36" s="328"/>
      <c r="F36" s="328"/>
      <c r="G36" s="328"/>
      <c r="H36" s="328"/>
      <c r="I36" s="328"/>
      <c r="J36" s="328"/>
      <c r="K36" s="328"/>
      <c r="L36" s="328"/>
      <c r="M36" s="328"/>
      <c r="N36" s="328"/>
      <c r="O36" s="328"/>
      <c r="P36" s="328"/>
      <c r="Q36" s="328"/>
      <c r="R36" s="328"/>
      <c r="S36" s="328"/>
      <c r="T36" s="328"/>
      <c r="U36" s="328"/>
      <c r="V36" s="328"/>
      <c r="W36" s="328"/>
      <c r="X36" s="328"/>
      <c r="Y36" s="328"/>
      <c r="Z36" s="338"/>
      <c r="AA36" s="326"/>
      <c r="AB36" s="328"/>
      <c r="AC36" s="328"/>
      <c r="AD36" s="328">
        <v>1</v>
      </c>
      <c r="AE36" s="328">
        <v>3</v>
      </c>
      <c r="AF36" s="328"/>
      <c r="AG36" s="327">
        <v>13</v>
      </c>
      <c r="AH36" s="329"/>
      <c r="AI36" s="330"/>
      <c r="AJ36" s="328"/>
      <c r="AK36" s="328"/>
      <c r="AL36" s="328"/>
      <c r="AM36" s="328"/>
      <c r="AN36" s="328"/>
      <c r="AO36" s="328"/>
      <c r="AP36" s="328"/>
      <c r="AQ36" s="331">
        <v>7</v>
      </c>
      <c r="AR36" s="325">
        <v>24</v>
      </c>
      <c r="AS36" s="358">
        <v>6</v>
      </c>
      <c r="AT36" s="358">
        <v>24</v>
      </c>
    </row>
    <row r="37" spans="1:48" ht="30" customHeight="1" thickBot="1" x14ac:dyDescent="0.3">
      <c r="A37" s="816"/>
      <c r="B37" s="819" t="s">
        <v>14</v>
      </c>
      <c r="C37" s="820"/>
      <c r="D37" s="335"/>
      <c r="E37" s="336"/>
      <c r="F37" s="336"/>
      <c r="G37" s="336"/>
      <c r="H37" s="336"/>
      <c r="I37" s="336"/>
      <c r="J37" s="336"/>
      <c r="K37" s="336"/>
      <c r="L37" s="336"/>
      <c r="M37" s="336"/>
      <c r="N37" s="336"/>
      <c r="O37" s="336"/>
      <c r="P37" s="336"/>
      <c r="Q37" s="336"/>
      <c r="R37" s="336"/>
      <c r="S37" s="336"/>
      <c r="T37" s="336"/>
      <c r="U37" s="336"/>
      <c r="V37" s="336"/>
      <c r="W37" s="336"/>
      <c r="X37" s="336"/>
      <c r="Y37" s="336"/>
      <c r="Z37" s="660"/>
      <c r="AA37" s="332"/>
      <c r="AB37" s="333">
        <v>1</v>
      </c>
      <c r="AC37" s="333"/>
      <c r="AD37" s="333"/>
      <c r="AE37" s="333"/>
      <c r="AF37" s="333"/>
      <c r="AG37" s="333"/>
      <c r="AH37" s="334">
        <v>16</v>
      </c>
      <c r="AI37" s="335"/>
      <c r="AJ37" s="336"/>
      <c r="AK37" s="336"/>
      <c r="AL37" s="336"/>
      <c r="AM37" s="336"/>
      <c r="AN37" s="336"/>
      <c r="AO37" s="336">
        <v>1</v>
      </c>
      <c r="AP37" s="336"/>
      <c r="AQ37" s="665"/>
      <c r="AR37" s="666">
        <v>18</v>
      </c>
      <c r="AS37" s="336">
        <v>8</v>
      </c>
      <c r="AT37" s="328">
        <v>18</v>
      </c>
    </row>
    <row r="38" spans="1:48" ht="30" customHeight="1" x14ac:dyDescent="0.25">
      <c r="A38" s="797" t="s">
        <v>17</v>
      </c>
      <c r="B38" s="824" t="s">
        <v>15</v>
      </c>
      <c r="C38" s="824"/>
      <c r="D38" s="328"/>
      <c r="E38" s="328"/>
      <c r="F38" s="328"/>
      <c r="G38" s="328"/>
      <c r="H38" s="328"/>
      <c r="I38" s="328"/>
      <c r="J38" s="328"/>
      <c r="K38" s="328"/>
      <c r="L38" s="328"/>
      <c r="M38" s="328"/>
      <c r="N38" s="328"/>
      <c r="O38" s="328"/>
      <c r="P38" s="328"/>
      <c r="Q38" s="328"/>
      <c r="R38" s="328"/>
      <c r="S38" s="328"/>
      <c r="T38" s="328"/>
      <c r="U38" s="328"/>
      <c r="V38" s="328"/>
      <c r="W38" s="328"/>
      <c r="X38" s="328"/>
      <c r="Y38" s="328"/>
      <c r="Z38" s="328"/>
      <c r="AA38" s="323"/>
      <c r="AB38" s="323"/>
      <c r="AC38" s="323"/>
      <c r="AD38" s="323"/>
      <c r="AE38" s="323"/>
      <c r="AF38" s="323">
        <v>1</v>
      </c>
      <c r="AG38" s="323"/>
      <c r="AH38" s="337"/>
      <c r="AI38" s="319">
        <v>6</v>
      </c>
      <c r="AJ38" s="320">
        <v>9</v>
      </c>
      <c r="AK38" s="320"/>
      <c r="AL38" s="320">
        <v>3</v>
      </c>
      <c r="AM38" s="320"/>
      <c r="AN38" s="320"/>
      <c r="AO38" s="320"/>
      <c r="AP38" s="321">
        <v>1</v>
      </c>
      <c r="AQ38" s="341"/>
      <c r="AR38" s="366">
        <v>20</v>
      </c>
      <c r="AS38" s="358">
        <v>5</v>
      </c>
      <c r="AT38" s="358">
        <v>20</v>
      </c>
    </row>
    <row r="39" spans="1:48" ht="30" customHeight="1" x14ac:dyDescent="0.25">
      <c r="A39" s="797"/>
      <c r="B39" s="824" t="s">
        <v>481</v>
      </c>
      <c r="C39" s="824"/>
      <c r="D39" s="328"/>
      <c r="E39" s="328"/>
      <c r="F39" s="328"/>
      <c r="G39" s="328"/>
      <c r="H39" s="328"/>
      <c r="I39" s="328"/>
      <c r="J39" s="328"/>
      <c r="K39" s="328"/>
      <c r="L39" s="328"/>
      <c r="M39" s="328"/>
      <c r="N39" s="328"/>
      <c r="O39" s="328"/>
      <c r="P39" s="328"/>
      <c r="Q39" s="328"/>
      <c r="R39" s="328"/>
      <c r="S39" s="328"/>
      <c r="T39" s="328"/>
      <c r="U39" s="328"/>
      <c r="V39" s="328"/>
      <c r="W39" s="328"/>
      <c r="X39" s="328"/>
      <c r="Y39" s="328"/>
      <c r="Z39" s="328"/>
      <c r="AA39" s="328"/>
      <c r="AB39" s="328"/>
      <c r="AC39" s="328"/>
      <c r="AD39" s="328"/>
      <c r="AE39" s="328"/>
      <c r="AF39" s="328"/>
      <c r="AG39" s="328"/>
      <c r="AH39" s="338"/>
      <c r="AI39" s="326">
        <v>2</v>
      </c>
      <c r="AJ39" s="327">
        <v>10</v>
      </c>
      <c r="AK39" s="328"/>
      <c r="AL39" s="328"/>
      <c r="AM39" s="328"/>
      <c r="AN39" s="328"/>
      <c r="AO39" s="328">
        <v>1</v>
      </c>
      <c r="AP39" s="329"/>
      <c r="AQ39" s="341">
        <v>5</v>
      </c>
      <c r="AR39" s="366">
        <v>18</v>
      </c>
      <c r="AS39" s="358">
        <v>7</v>
      </c>
      <c r="AT39" s="358">
        <v>18</v>
      </c>
    </row>
    <row r="40" spans="1:48" ht="30" customHeight="1" x14ac:dyDescent="0.25">
      <c r="A40" s="797"/>
      <c r="B40" s="824" t="s">
        <v>468</v>
      </c>
      <c r="C40" s="824"/>
      <c r="D40" s="328"/>
      <c r="E40" s="328"/>
      <c r="F40" s="328"/>
      <c r="G40" s="328"/>
      <c r="H40" s="328"/>
      <c r="I40" s="328"/>
      <c r="J40" s="328"/>
      <c r="K40" s="328"/>
      <c r="L40" s="328"/>
      <c r="M40" s="328"/>
      <c r="N40" s="328"/>
      <c r="O40" s="328"/>
      <c r="P40" s="328"/>
      <c r="Q40" s="328"/>
      <c r="R40" s="328"/>
      <c r="S40" s="328"/>
      <c r="T40" s="328"/>
      <c r="U40" s="328"/>
      <c r="V40" s="328"/>
      <c r="W40" s="328"/>
      <c r="X40" s="328"/>
      <c r="Y40" s="328"/>
      <c r="Z40" s="328"/>
      <c r="AA40" s="328"/>
      <c r="AB40" s="328"/>
      <c r="AC40" s="328"/>
      <c r="AD40" s="328"/>
      <c r="AE40" s="328"/>
      <c r="AF40" s="328"/>
      <c r="AG40" s="328"/>
      <c r="AH40" s="338">
        <v>1</v>
      </c>
      <c r="AI40" s="326"/>
      <c r="AJ40" s="328"/>
      <c r="AK40" s="327">
        <v>27</v>
      </c>
      <c r="AL40" s="328">
        <v>10</v>
      </c>
      <c r="AM40" s="328">
        <v>7</v>
      </c>
      <c r="AN40" s="328">
        <v>11</v>
      </c>
      <c r="AO40" s="328">
        <v>9</v>
      </c>
      <c r="AP40" s="329">
        <v>2</v>
      </c>
      <c r="AQ40" s="341"/>
      <c r="AR40" s="366">
        <v>67</v>
      </c>
      <c r="AS40" s="358">
        <v>9</v>
      </c>
      <c r="AT40" s="358">
        <v>67</v>
      </c>
    </row>
    <row r="41" spans="1:48" ht="30" customHeight="1" x14ac:dyDescent="0.25">
      <c r="A41" s="797"/>
      <c r="B41" s="824" t="s">
        <v>469</v>
      </c>
      <c r="C41" s="824"/>
      <c r="D41" s="328"/>
      <c r="E41" s="328"/>
      <c r="F41" s="328"/>
      <c r="G41" s="328"/>
      <c r="H41" s="328"/>
      <c r="I41" s="328"/>
      <c r="J41" s="328"/>
      <c r="K41" s="328"/>
      <c r="L41" s="328"/>
      <c r="M41" s="328"/>
      <c r="N41" s="328"/>
      <c r="O41" s="328"/>
      <c r="P41" s="328"/>
      <c r="Q41" s="328"/>
      <c r="R41" s="328"/>
      <c r="S41" s="328"/>
      <c r="T41" s="328"/>
      <c r="U41" s="328"/>
      <c r="V41" s="328"/>
      <c r="W41" s="328"/>
      <c r="X41" s="328"/>
      <c r="Y41" s="328"/>
      <c r="Z41" s="328">
        <v>2</v>
      </c>
      <c r="AA41" s="328"/>
      <c r="AB41" s="328"/>
      <c r="AC41" s="328"/>
      <c r="AD41" s="328"/>
      <c r="AE41" s="328"/>
      <c r="AF41" s="328"/>
      <c r="AG41" s="328"/>
      <c r="AH41" s="338"/>
      <c r="AI41" s="326">
        <v>1</v>
      </c>
      <c r="AJ41" s="328">
        <v>1</v>
      </c>
      <c r="AK41" s="328">
        <v>5</v>
      </c>
      <c r="AL41" s="327">
        <v>30</v>
      </c>
      <c r="AM41" s="328">
        <v>6</v>
      </c>
      <c r="AN41" s="328">
        <v>5</v>
      </c>
      <c r="AO41" s="328"/>
      <c r="AP41" s="329"/>
      <c r="AQ41" s="341">
        <v>1</v>
      </c>
      <c r="AR41" s="366">
        <v>51</v>
      </c>
      <c r="AS41" s="358">
        <v>14</v>
      </c>
      <c r="AT41" s="358">
        <v>51</v>
      </c>
    </row>
    <row r="42" spans="1:48" ht="30" customHeight="1" x14ac:dyDescent="0.25">
      <c r="A42" s="797"/>
      <c r="B42" s="824" t="s">
        <v>470</v>
      </c>
      <c r="C42" s="824"/>
      <c r="D42" s="328"/>
      <c r="E42" s="328"/>
      <c r="F42" s="328"/>
      <c r="G42" s="328"/>
      <c r="H42" s="328"/>
      <c r="I42" s="328"/>
      <c r="J42" s="328"/>
      <c r="K42" s="328"/>
      <c r="L42" s="328"/>
      <c r="M42" s="328"/>
      <c r="N42" s="328"/>
      <c r="O42" s="328"/>
      <c r="P42" s="328"/>
      <c r="Q42" s="328"/>
      <c r="R42" s="328"/>
      <c r="S42" s="328"/>
      <c r="T42" s="328"/>
      <c r="U42" s="328"/>
      <c r="V42" s="328"/>
      <c r="W42" s="328"/>
      <c r="X42" s="328"/>
      <c r="Y42" s="328"/>
      <c r="Z42" s="328"/>
      <c r="AA42" s="328"/>
      <c r="AB42" s="328"/>
      <c r="AC42" s="328"/>
      <c r="AD42" s="328"/>
      <c r="AE42" s="328"/>
      <c r="AF42" s="328"/>
      <c r="AG42" s="328"/>
      <c r="AH42" s="338"/>
      <c r="AI42" s="326"/>
      <c r="AJ42" s="328"/>
      <c r="AK42" s="328"/>
      <c r="AL42" s="328"/>
      <c r="AM42" s="327">
        <v>13</v>
      </c>
      <c r="AN42" s="328">
        <v>4</v>
      </c>
      <c r="AO42" s="328"/>
      <c r="AP42" s="329">
        <v>1</v>
      </c>
      <c r="AQ42" s="341"/>
      <c r="AR42" s="366">
        <v>18</v>
      </c>
      <c r="AS42" s="358">
        <v>3</v>
      </c>
      <c r="AT42" s="358">
        <v>18</v>
      </c>
    </row>
    <row r="43" spans="1:48" ht="30" customHeight="1" x14ac:dyDescent="0.25">
      <c r="A43" s="797"/>
      <c r="B43" s="824" t="s">
        <v>471</v>
      </c>
      <c r="C43" s="824"/>
      <c r="D43" s="328"/>
      <c r="E43" s="328"/>
      <c r="F43" s="328"/>
      <c r="G43" s="328"/>
      <c r="H43" s="328"/>
      <c r="I43" s="328"/>
      <c r="J43" s="328"/>
      <c r="K43" s="328"/>
      <c r="L43" s="328"/>
      <c r="M43" s="328"/>
      <c r="N43" s="328"/>
      <c r="O43" s="328"/>
      <c r="P43" s="328"/>
      <c r="Q43" s="328"/>
      <c r="R43" s="328"/>
      <c r="S43" s="328"/>
      <c r="T43" s="328"/>
      <c r="U43" s="328"/>
      <c r="V43" s="328"/>
      <c r="W43" s="328"/>
      <c r="X43" s="328"/>
      <c r="Y43" s="328">
        <v>1</v>
      </c>
      <c r="Z43" s="328"/>
      <c r="AA43" s="328"/>
      <c r="AB43" s="328"/>
      <c r="AC43" s="328"/>
      <c r="AD43" s="328"/>
      <c r="AE43" s="328"/>
      <c r="AF43" s="328"/>
      <c r="AG43" s="328"/>
      <c r="AH43" s="338"/>
      <c r="AI43" s="326"/>
      <c r="AJ43" s="328"/>
      <c r="AK43" s="328">
        <v>8</v>
      </c>
      <c r="AL43" s="328"/>
      <c r="AM43" s="328">
        <v>2</v>
      </c>
      <c r="AN43" s="327">
        <v>15</v>
      </c>
      <c r="AO43" s="328"/>
      <c r="AP43" s="329">
        <v>1</v>
      </c>
      <c r="AQ43" s="341"/>
      <c r="AR43" s="366">
        <v>27</v>
      </c>
      <c r="AS43" s="358">
        <v>3</v>
      </c>
      <c r="AT43" s="358">
        <v>27</v>
      </c>
    </row>
    <row r="44" spans="1:48" ht="30" customHeight="1" x14ac:dyDescent="0.25">
      <c r="A44" s="797"/>
      <c r="B44" s="824" t="s">
        <v>17</v>
      </c>
      <c r="C44" s="824"/>
      <c r="D44" s="328"/>
      <c r="E44" s="328"/>
      <c r="F44" s="328"/>
      <c r="G44" s="328"/>
      <c r="H44" s="328"/>
      <c r="I44" s="328"/>
      <c r="J44" s="328"/>
      <c r="K44" s="328"/>
      <c r="L44" s="328"/>
      <c r="M44" s="328"/>
      <c r="N44" s="328"/>
      <c r="O44" s="328"/>
      <c r="P44" s="328"/>
      <c r="Q44" s="328"/>
      <c r="R44" s="328"/>
      <c r="S44" s="328"/>
      <c r="T44" s="328"/>
      <c r="U44" s="328"/>
      <c r="V44" s="328"/>
      <c r="W44" s="328"/>
      <c r="X44" s="328"/>
      <c r="Y44" s="328"/>
      <c r="Z44" s="328"/>
      <c r="AA44" s="328"/>
      <c r="AB44" s="328"/>
      <c r="AC44" s="328"/>
      <c r="AD44" s="328"/>
      <c r="AE44" s="328"/>
      <c r="AF44" s="328"/>
      <c r="AG44" s="328"/>
      <c r="AH44" s="338"/>
      <c r="AI44" s="326"/>
      <c r="AJ44" s="328"/>
      <c r="AK44" s="328">
        <v>1</v>
      </c>
      <c r="AL44" s="328"/>
      <c r="AM44" s="328"/>
      <c r="AN44" s="328">
        <v>1</v>
      </c>
      <c r="AO44" s="327">
        <v>18</v>
      </c>
      <c r="AP44" s="329"/>
      <c r="AQ44" s="341"/>
      <c r="AR44" s="366">
        <v>20</v>
      </c>
      <c r="AS44" s="358">
        <v>4</v>
      </c>
      <c r="AT44" s="328">
        <v>20</v>
      </c>
    </row>
    <row r="45" spans="1:48" ht="30" customHeight="1" thickBot="1" x14ac:dyDescent="0.3">
      <c r="A45" s="797"/>
      <c r="B45" s="824" t="s">
        <v>472</v>
      </c>
      <c r="C45" s="824"/>
      <c r="D45" s="328"/>
      <c r="E45" s="328"/>
      <c r="F45" s="328"/>
      <c r="G45" s="328"/>
      <c r="H45" s="328"/>
      <c r="I45" s="328"/>
      <c r="J45" s="328"/>
      <c r="K45" s="328"/>
      <c r="L45" s="328"/>
      <c r="M45" s="328"/>
      <c r="N45" s="328"/>
      <c r="O45" s="328"/>
      <c r="P45" s="328"/>
      <c r="Q45" s="328"/>
      <c r="R45" s="328"/>
      <c r="S45" s="328"/>
      <c r="T45" s="328"/>
      <c r="U45" s="328"/>
      <c r="V45" s="328"/>
      <c r="W45" s="328"/>
      <c r="X45" s="328"/>
      <c r="Y45" s="328"/>
      <c r="Z45" s="328"/>
      <c r="AA45" s="328"/>
      <c r="AB45" s="328"/>
      <c r="AC45" s="328"/>
      <c r="AD45" s="328"/>
      <c r="AE45" s="328"/>
      <c r="AF45" s="328"/>
      <c r="AG45" s="328">
        <v>1</v>
      </c>
      <c r="AH45" s="338"/>
      <c r="AI45" s="332">
        <v>1</v>
      </c>
      <c r="AJ45" s="333">
        <v>1</v>
      </c>
      <c r="AK45" s="333">
        <v>4</v>
      </c>
      <c r="AL45" s="333"/>
      <c r="AM45" s="333"/>
      <c r="AN45" s="333">
        <v>1</v>
      </c>
      <c r="AO45" s="333">
        <v>6</v>
      </c>
      <c r="AP45" s="334">
        <v>21</v>
      </c>
      <c r="AQ45" s="341">
        <v>64</v>
      </c>
      <c r="AR45" s="366">
        <v>35</v>
      </c>
      <c r="AS45" s="358">
        <v>9</v>
      </c>
      <c r="AT45" s="328">
        <v>35</v>
      </c>
    </row>
    <row r="46" spans="1:48" ht="30" customHeight="1" x14ac:dyDescent="0.25">
      <c r="A46" s="661"/>
      <c r="B46" s="662"/>
      <c r="C46" s="662"/>
      <c r="D46" s="663"/>
      <c r="E46" s="675"/>
      <c r="F46" s="663"/>
      <c r="G46" s="675"/>
      <c r="H46" s="663"/>
      <c r="I46" s="675"/>
      <c r="J46" s="663"/>
      <c r="K46" s="675"/>
      <c r="L46" s="663"/>
      <c r="M46" s="675"/>
      <c r="N46" s="663"/>
      <c r="O46" s="675"/>
      <c r="P46" s="663"/>
      <c r="Q46" s="675"/>
      <c r="R46" s="663"/>
      <c r="S46" s="675"/>
      <c r="T46" s="663"/>
      <c r="U46" s="675"/>
      <c r="V46" s="663"/>
      <c r="W46" s="675"/>
      <c r="X46" s="663"/>
      <c r="Y46" s="675"/>
      <c r="Z46" s="663"/>
      <c r="AA46" s="675"/>
      <c r="AB46" s="663"/>
      <c r="AC46" s="675"/>
      <c r="AD46" s="663"/>
      <c r="AE46" s="675"/>
      <c r="AF46" s="663"/>
      <c r="AG46" s="675"/>
      <c r="AH46" s="663"/>
      <c r="AI46" s="675"/>
      <c r="AJ46" s="663"/>
      <c r="AK46" s="675"/>
      <c r="AL46" s="663"/>
      <c r="AM46" s="675"/>
      <c r="AN46" s="663"/>
      <c r="AO46" s="675"/>
      <c r="AP46" s="664"/>
      <c r="AQ46" s="676"/>
      <c r="AR46" s="342">
        <v>1306</v>
      </c>
      <c r="AS46" s="672">
        <v>232</v>
      </c>
    </row>
    <row r="47" spans="1:48" ht="5.25" customHeight="1" x14ac:dyDescent="0.25">
      <c r="A47" s="661"/>
      <c r="B47" s="662"/>
      <c r="C47" s="662"/>
      <c r="D47" s="663"/>
      <c r="E47" s="675"/>
      <c r="F47" s="663"/>
      <c r="G47" s="675"/>
      <c r="H47" s="663"/>
      <c r="I47" s="675"/>
      <c r="J47" s="663"/>
      <c r="K47" s="675"/>
      <c r="L47" s="663"/>
      <c r="M47" s="675"/>
      <c r="N47" s="663"/>
      <c r="O47" s="675"/>
      <c r="P47" s="663"/>
      <c r="Q47" s="675"/>
      <c r="R47" s="663"/>
      <c r="S47" s="675"/>
      <c r="T47" s="663"/>
      <c r="U47" s="675"/>
      <c r="V47" s="663"/>
      <c r="W47" s="675"/>
      <c r="X47" s="663"/>
      <c r="Y47" s="675"/>
      <c r="Z47" s="663"/>
      <c r="AA47" s="675"/>
      <c r="AB47" s="663"/>
      <c r="AC47" s="675"/>
      <c r="AD47" s="663"/>
      <c r="AE47" s="675"/>
      <c r="AF47" s="663"/>
      <c r="AG47" s="675"/>
      <c r="AH47" s="663"/>
      <c r="AI47" s="675"/>
      <c r="AJ47" s="663"/>
      <c r="AK47" s="675"/>
      <c r="AL47" s="663"/>
      <c r="AM47" s="675"/>
      <c r="AN47" s="663"/>
      <c r="AO47" s="675"/>
      <c r="AP47" s="664"/>
      <c r="AQ47" s="676"/>
      <c r="AR47" s="669"/>
      <c r="AS47" s="670"/>
    </row>
    <row r="48" spans="1:48" ht="37.5" customHeight="1" x14ac:dyDescent="0.25">
      <c r="A48" s="821" t="s">
        <v>498</v>
      </c>
      <c r="B48" s="821"/>
      <c r="C48" s="821"/>
      <c r="D48" s="360">
        <v>38</v>
      </c>
      <c r="E48" s="360">
        <v>20</v>
      </c>
      <c r="F48" s="360">
        <v>11</v>
      </c>
      <c r="G48" s="342">
        <v>45</v>
      </c>
      <c r="H48" s="360">
        <v>17</v>
      </c>
      <c r="I48" s="360">
        <v>51</v>
      </c>
      <c r="J48" s="360">
        <v>13</v>
      </c>
      <c r="K48" s="360">
        <v>37</v>
      </c>
      <c r="L48" s="360">
        <v>46</v>
      </c>
      <c r="M48" s="360">
        <v>68</v>
      </c>
      <c r="N48" s="360">
        <v>24</v>
      </c>
      <c r="O48" s="360">
        <v>36</v>
      </c>
      <c r="P48" s="360">
        <v>56</v>
      </c>
      <c r="Q48" s="360">
        <v>72</v>
      </c>
      <c r="R48" s="360">
        <v>67</v>
      </c>
      <c r="S48" s="360">
        <v>36</v>
      </c>
      <c r="T48" s="360">
        <v>12</v>
      </c>
      <c r="U48" s="360">
        <v>45</v>
      </c>
      <c r="V48" s="360">
        <v>2</v>
      </c>
      <c r="W48" s="360">
        <v>20</v>
      </c>
      <c r="X48" s="360">
        <v>42</v>
      </c>
      <c r="Y48" s="360">
        <v>45</v>
      </c>
      <c r="Z48" s="360">
        <v>16</v>
      </c>
      <c r="AA48" s="360">
        <v>20</v>
      </c>
      <c r="AB48" s="360">
        <v>16</v>
      </c>
      <c r="AC48" s="360">
        <v>16</v>
      </c>
      <c r="AD48" s="360">
        <v>25</v>
      </c>
      <c r="AE48" s="360">
        <v>31</v>
      </c>
      <c r="AF48" s="360">
        <v>21</v>
      </c>
      <c r="AG48" s="360">
        <v>19</v>
      </c>
      <c r="AH48" s="360">
        <v>18</v>
      </c>
      <c r="AI48" s="360">
        <v>10</v>
      </c>
      <c r="AJ48" s="360">
        <v>21</v>
      </c>
      <c r="AK48" s="360">
        <v>44</v>
      </c>
      <c r="AL48" s="360">
        <v>43</v>
      </c>
      <c r="AM48" s="360">
        <v>28</v>
      </c>
      <c r="AN48" s="360">
        <v>37</v>
      </c>
      <c r="AO48" s="360">
        <v>35</v>
      </c>
      <c r="AP48" s="360">
        <v>26</v>
      </c>
      <c r="AQ48" s="667">
        <v>64</v>
      </c>
      <c r="AR48" s="671">
        <v>1293</v>
      </c>
      <c r="AS48" s="668" t="s">
        <v>430</v>
      </c>
      <c r="AT48" s="681"/>
      <c r="AU48" s="311"/>
      <c r="AV48" s="311"/>
    </row>
    <row r="49" spans="1:49" ht="15" customHeight="1" x14ac:dyDescent="0.25">
      <c r="A49" s="821" t="s">
        <v>499</v>
      </c>
      <c r="B49" s="821"/>
      <c r="C49" s="821"/>
      <c r="D49" s="656"/>
      <c r="E49" s="674"/>
      <c r="F49" s="656"/>
      <c r="G49" s="674"/>
      <c r="H49" s="656"/>
      <c r="I49" s="674"/>
      <c r="J49" s="656"/>
      <c r="K49" s="674"/>
      <c r="L49" s="656"/>
      <c r="M49" s="674"/>
      <c r="N49" s="656"/>
      <c r="O49" s="674"/>
      <c r="P49" s="656"/>
      <c r="Q49" s="674"/>
      <c r="R49" s="656"/>
      <c r="S49" s="674"/>
      <c r="T49" s="656"/>
      <c r="U49" s="674"/>
      <c r="V49" s="656"/>
      <c r="W49" s="674"/>
      <c r="X49" s="656"/>
      <c r="Y49" s="674"/>
      <c r="Z49" s="656"/>
      <c r="AA49" s="674"/>
      <c r="AB49" s="656"/>
      <c r="AC49" s="674"/>
      <c r="AD49" s="656"/>
      <c r="AE49" s="674"/>
      <c r="AF49" s="656"/>
      <c r="AG49" s="674"/>
      <c r="AH49" s="656"/>
      <c r="AI49" s="674"/>
      <c r="AJ49" s="656"/>
      <c r="AK49" s="674"/>
      <c r="AL49" s="656"/>
      <c r="AM49" s="674"/>
      <c r="AN49" s="656"/>
      <c r="AO49" s="674"/>
      <c r="AP49" s="656"/>
      <c r="AQ49" s="655"/>
      <c r="AR49" s="654"/>
    </row>
    <row r="50" spans="1:49" ht="30" customHeight="1" x14ac:dyDescent="0.25">
      <c r="A50" s="821"/>
      <c r="B50" s="821"/>
      <c r="C50" s="821"/>
      <c r="D50" s="345">
        <v>0.13157894736842105</v>
      </c>
      <c r="E50" s="345">
        <v>0.1</v>
      </c>
      <c r="F50" s="345">
        <v>0.27272727272727271</v>
      </c>
      <c r="G50" s="345">
        <v>0.26666666666666666</v>
      </c>
      <c r="H50" s="345">
        <v>0</v>
      </c>
      <c r="I50" s="345">
        <v>0.78431372549019607</v>
      </c>
      <c r="J50" s="345">
        <v>0.15384615384615385</v>
      </c>
      <c r="K50" s="345">
        <v>0.27027027027027029</v>
      </c>
      <c r="L50" s="345">
        <v>0.30434782608695654</v>
      </c>
      <c r="M50" s="345">
        <v>0.5</v>
      </c>
      <c r="N50" s="345">
        <v>0</v>
      </c>
      <c r="O50" s="345">
        <v>0.3888888888888889</v>
      </c>
      <c r="P50" s="345">
        <v>0.35714285714285715</v>
      </c>
      <c r="Q50" s="345">
        <v>0.2638888888888889</v>
      </c>
      <c r="R50" s="345">
        <v>0.32835820895522388</v>
      </c>
      <c r="S50" s="345">
        <v>0.47222222222222221</v>
      </c>
      <c r="T50" s="345">
        <v>0.33333333333333331</v>
      </c>
      <c r="U50" s="345">
        <v>0.37777777777777777</v>
      </c>
      <c r="V50" s="345">
        <v>0.5</v>
      </c>
      <c r="W50" s="345">
        <v>0.4</v>
      </c>
      <c r="X50" s="345">
        <v>0.47619047619047616</v>
      </c>
      <c r="Y50" s="345">
        <v>0.4</v>
      </c>
      <c r="Z50" s="345">
        <v>0.5</v>
      </c>
      <c r="AA50" s="345">
        <v>0.15</v>
      </c>
      <c r="AB50" s="345">
        <v>0.1875</v>
      </c>
      <c r="AC50" s="345">
        <v>0.625</v>
      </c>
      <c r="AD50" s="345">
        <v>0.12</v>
      </c>
      <c r="AE50" s="345">
        <v>0.22580645161290322</v>
      </c>
      <c r="AF50" s="345">
        <v>0.19047619047619047</v>
      </c>
      <c r="AG50" s="345">
        <v>0.31578947368421051</v>
      </c>
      <c r="AH50" s="345">
        <v>0.1111111111111111</v>
      </c>
      <c r="AI50" s="345">
        <v>0.4</v>
      </c>
      <c r="AJ50" s="345">
        <v>0.52380952380952384</v>
      </c>
      <c r="AK50" s="345">
        <v>0.38636363636363635</v>
      </c>
      <c r="AL50" s="345">
        <v>0.30232558139534882</v>
      </c>
      <c r="AM50" s="345">
        <v>0.5357142857142857</v>
      </c>
      <c r="AN50" s="345">
        <v>0.59459459459459463</v>
      </c>
      <c r="AO50" s="345">
        <v>0.48571428571428571</v>
      </c>
      <c r="AP50" s="345">
        <v>0.19230769230769232</v>
      </c>
      <c r="AQ50" s="328" t="s">
        <v>91</v>
      </c>
      <c r="AR50" s="347">
        <v>0.35199999999999998</v>
      </c>
      <c r="AS50" s="348"/>
    </row>
    <row r="51" spans="1:49" ht="11.25" customHeight="1" x14ac:dyDescent="0.25">
      <c r="A51" s="821"/>
      <c r="B51" s="821"/>
      <c r="C51" s="821"/>
      <c r="D51" s="349"/>
      <c r="E51" s="350"/>
      <c r="F51" s="349"/>
      <c r="G51" s="350"/>
      <c r="H51" s="349"/>
      <c r="I51" s="350"/>
      <c r="J51" s="349"/>
      <c r="K51" s="350"/>
      <c r="L51" s="349"/>
      <c r="M51" s="350"/>
      <c r="N51" s="349"/>
      <c r="O51" s="350"/>
      <c r="P51" s="349"/>
      <c r="Q51" s="350"/>
      <c r="R51" s="349"/>
      <c r="S51" s="350"/>
      <c r="T51" s="349"/>
      <c r="U51" s="350"/>
      <c r="V51" s="349"/>
      <c r="W51" s="350"/>
      <c r="X51" s="349"/>
      <c r="Y51" s="350"/>
      <c r="Z51" s="349"/>
      <c r="AA51" s="350"/>
      <c r="AB51" s="349"/>
      <c r="AC51" s="350"/>
      <c r="AD51" s="349"/>
      <c r="AE51" s="350"/>
      <c r="AF51" s="349"/>
      <c r="AG51" s="350"/>
      <c r="AH51" s="349"/>
      <c r="AI51" s="350"/>
      <c r="AJ51" s="349"/>
      <c r="AK51" s="350"/>
      <c r="AL51" s="349"/>
      <c r="AM51" s="350"/>
      <c r="AN51" s="349"/>
      <c r="AO51" s="350"/>
      <c r="AP51" s="349"/>
      <c r="AQ51" s="351"/>
      <c r="AR51" s="352"/>
      <c r="AS51" s="353"/>
    </row>
    <row r="52" spans="1:49" ht="5.25" customHeight="1" x14ac:dyDescent="0.25">
      <c r="A52" s="821" t="s">
        <v>429</v>
      </c>
      <c r="B52" s="821"/>
      <c r="C52" s="821"/>
      <c r="D52" s="349"/>
      <c r="E52" s="350"/>
      <c r="F52" s="349"/>
      <c r="G52" s="350"/>
      <c r="H52" s="349"/>
      <c r="I52" s="350"/>
      <c r="J52" s="349"/>
      <c r="K52" s="350"/>
      <c r="L52" s="349"/>
      <c r="M52" s="350"/>
      <c r="N52" s="349"/>
      <c r="O52" s="350"/>
      <c r="P52" s="349"/>
      <c r="Q52" s="350"/>
      <c r="R52" s="349"/>
      <c r="S52" s="350"/>
      <c r="T52" s="349"/>
      <c r="U52" s="350"/>
      <c r="V52" s="349"/>
      <c r="W52" s="350"/>
      <c r="X52" s="349"/>
      <c r="Y52" s="350"/>
      <c r="Z52" s="349"/>
      <c r="AA52" s="350"/>
      <c r="AB52" s="349"/>
      <c r="AC52" s="350"/>
      <c r="AD52" s="349"/>
      <c r="AE52" s="350"/>
      <c r="AF52" s="349"/>
      <c r="AG52" s="350"/>
      <c r="AH52" s="349"/>
      <c r="AI52" s="350"/>
      <c r="AJ52" s="349"/>
      <c r="AK52" s="350"/>
      <c r="AL52" s="349"/>
      <c r="AM52" s="350"/>
      <c r="AN52" s="349"/>
      <c r="AO52" s="350"/>
      <c r="AP52" s="349"/>
      <c r="AQ52" s="351"/>
      <c r="AR52" s="352"/>
      <c r="AS52" s="348"/>
    </row>
    <row r="53" spans="1:49" ht="30" customHeight="1" x14ac:dyDescent="0.25">
      <c r="A53" s="821"/>
      <c r="B53" s="821"/>
      <c r="C53" s="821"/>
      <c r="D53" s="822">
        <v>0.95399999999999996</v>
      </c>
      <c r="E53" s="823"/>
      <c r="F53" s="823"/>
      <c r="G53" s="823"/>
      <c r="H53" s="823"/>
      <c r="I53" s="823">
        <v>0.96</v>
      </c>
      <c r="J53" s="823"/>
      <c r="K53" s="823"/>
      <c r="L53" s="823"/>
      <c r="M53" s="823"/>
      <c r="N53" s="823"/>
      <c r="O53" s="823"/>
      <c r="P53" s="823"/>
      <c r="Q53" s="823"/>
      <c r="R53" s="823"/>
      <c r="S53" s="823">
        <v>0.96799999999999997</v>
      </c>
      <c r="T53" s="823"/>
      <c r="U53" s="823"/>
      <c r="V53" s="823"/>
      <c r="W53" s="823"/>
      <c r="X53" s="823"/>
      <c r="Y53" s="823"/>
      <c r="Z53" s="823"/>
      <c r="AA53" s="823">
        <v>0.98199999999999998</v>
      </c>
      <c r="AB53" s="823"/>
      <c r="AC53" s="823"/>
      <c r="AD53" s="823"/>
      <c r="AE53" s="823"/>
      <c r="AF53" s="823"/>
      <c r="AG53" s="823"/>
      <c r="AH53" s="823"/>
      <c r="AI53" s="823">
        <v>0.996</v>
      </c>
      <c r="AJ53" s="823"/>
      <c r="AK53" s="823"/>
      <c r="AL53" s="823"/>
      <c r="AM53" s="823"/>
      <c r="AN53" s="823"/>
      <c r="AO53" s="823"/>
      <c r="AP53" s="823"/>
      <c r="AQ53" s="328" t="s">
        <v>91</v>
      </c>
      <c r="AR53" s="354">
        <v>0.97099999999999997</v>
      </c>
    </row>
    <row r="54" spans="1:49" ht="15.75" customHeight="1" x14ac:dyDescent="0.25">
      <c r="A54" s="821"/>
      <c r="B54" s="821"/>
      <c r="C54" s="821"/>
      <c r="D54" s="372"/>
      <c r="E54" s="372"/>
      <c r="F54" s="372"/>
      <c r="G54" s="372"/>
      <c r="H54" s="372"/>
      <c r="I54" s="372"/>
      <c r="J54" s="372"/>
      <c r="K54" s="372"/>
      <c r="L54" s="372"/>
      <c r="M54" s="372"/>
      <c r="N54" s="372"/>
      <c r="O54" s="372"/>
      <c r="P54" s="372"/>
      <c r="Q54" s="372"/>
      <c r="R54" s="372"/>
      <c r="S54" s="372"/>
      <c r="T54" s="372"/>
      <c r="U54" s="372"/>
      <c r="V54" s="372"/>
      <c r="W54" s="372"/>
      <c r="X54" s="372"/>
      <c r="Y54" s="372"/>
      <c r="Z54" s="372"/>
      <c r="AA54" s="372"/>
      <c r="AB54" s="372"/>
      <c r="AC54" s="372"/>
      <c r="AD54" s="372"/>
      <c r="AE54" s="372"/>
      <c r="AF54" s="372"/>
      <c r="AG54" s="372"/>
      <c r="AH54" s="372"/>
      <c r="AI54" s="372"/>
      <c r="AJ54" s="372"/>
      <c r="AK54" s="372"/>
      <c r="AL54" s="372"/>
      <c r="AM54" s="372"/>
      <c r="AN54" s="372"/>
      <c r="AO54" s="372"/>
      <c r="AP54" s="372"/>
      <c r="AQ54" s="373"/>
      <c r="AR54" s="363"/>
    </row>
    <row r="55" spans="1:49" ht="4.5" customHeight="1" x14ac:dyDescent="0.25">
      <c r="A55" s="832"/>
      <c r="B55" s="832"/>
      <c r="C55" s="832"/>
      <c r="D55" s="368"/>
      <c r="E55" s="368"/>
      <c r="F55" s="368"/>
      <c r="G55" s="368"/>
      <c r="H55" s="368"/>
      <c r="I55" s="368"/>
      <c r="J55" s="368"/>
      <c r="K55" s="368"/>
      <c r="L55" s="368"/>
      <c r="M55" s="368"/>
      <c r="N55" s="368"/>
      <c r="O55" s="368"/>
      <c r="P55" s="368"/>
      <c r="Q55" s="368"/>
      <c r="R55" s="368"/>
      <c r="S55" s="368"/>
      <c r="T55" s="368"/>
      <c r="U55" s="368"/>
      <c r="V55" s="368"/>
      <c r="W55" s="368"/>
      <c r="X55" s="368"/>
      <c r="Y55" s="368"/>
      <c r="Z55" s="368"/>
      <c r="AA55" s="368"/>
      <c r="AB55" s="368"/>
      <c r="AC55" s="368"/>
      <c r="AD55" s="368"/>
      <c r="AE55" s="368"/>
      <c r="AF55" s="368"/>
      <c r="AG55" s="368"/>
      <c r="AH55" s="368"/>
      <c r="AI55" s="368"/>
      <c r="AJ55" s="368"/>
      <c r="AK55" s="368"/>
      <c r="AL55" s="368"/>
      <c r="AM55" s="368"/>
      <c r="AN55" s="368"/>
      <c r="AO55" s="368"/>
      <c r="AP55" s="368"/>
      <c r="AQ55" s="368"/>
      <c r="AR55" s="368"/>
    </row>
    <row r="56" spans="1:49" x14ac:dyDescent="0.25">
      <c r="D56" s="369"/>
      <c r="E56" s="369"/>
      <c r="F56" s="369"/>
      <c r="G56" s="369"/>
      <c r="H56" s="369"/>
      <c r="I56" s="369"/>
      <c r="J56" s="369"/>
      <c r="K56" s="369"/>
      <c r="L56" s="369"/>
      <c r="M56" s="369"/>
      <c r="N56" s="370"/>
      <c r="O56" s="369"/>
      <c r="P56" s="369"/>
      <c r="Q56" s="369"/>
      <c r="R56" s="369"/>
      <c r="S56" s="369"/>
      <c r="T56" s="369"/>
      <c r="U56" s="369"/>
      <c r="V56" s="369"/>
      <c r="W56" s="369"/>
      <c r="X56" s="369"/>
      <c r="Y56" s="369"/>
      <c r="Z56" s="369"/>
      <c r="AA56" s="369"/>
      <c r="AB56" s="369"/>
      <c r="AC56" s="369"/>
      <c r="AD56" s="369"/>
      <c r="AE56" s="369"/>
      <c r="AF56" s="369"/>
      <c r="AG56" s="369"/>
      <c r="AH56" s="369"/>
      <c r="AI56" s="369"/>
      <c r="AJ56" s="369"/>
      <c r="AK56" s="369"/>
      <c r="AL56" s="369"/>
      <c r="AM56" s="369"/>
      <c r="AN56" s="369"/>
      <c r="AO56" s="369"/>
      <c r="AP56" s="369"/>
      <c r="AQ56" s="241"/>
      <c r="AR56" s="369"/>
    </row>
    <row r="57" spans="1:49" x14ac:dyDescent="0.25">
      <c r="D57" s="371"/>
      <c r="E57" s="371"/>
      <c r="F57" s="371"/>
      <c r="G57" s="371"/>
      <c r="H57" s="371"/>
      <c r="I57" s="371"/>
      <c r="J57" s="371"/>
      <c r="K57" s="371"/>
      <c r="L57" s="371"/>
      <c r="M57" s="371"/>
      <c r="N57" s="371"/>
      <c r="O57" s="371"/>
      <c r="P57" s="371"/>
      <c r="Q57" s="371"/>
      <c r="R57" s="371"/>
      <c r="S57" s="371"/>
      <c r="T57" s="371"/>
      <c r="U57" s="371"/>
      <c r="V57" s="371"/>
      <c r="W57" s="371"/>
      <c r="X57" s="371"/>
      <c r="Y57" s="371"/>
      <c r="Z57" s="371"/>
      <c r="AA57" s="371"/>
      <c r="AB57" s="371"/>
      <c r="AC57" s="371"/>
      <c r="AD57" s="371"/>
      <c r="AE57" s="371"/>
      <c r="AF57" s="371"/>
      <c r="AG57" s="371"/>
      <c r="AH57" s="371"/>
      <c r="AI57" s="371"/>
      <c r="AJ57" s="371"/>
      <c r="AK57" s="371"/>
      <c r="AL57" s="371"/>
      <c r="AM57" s="371"/>
      <c r="AN57" s="371"/>
      <c r="AO57" s="371"/>
      <c r="AP57" s="371"/>
    </row>
    <row r="58" spans="1:49" ht="25.5" customHeight="1" x14ac:dyDescent="0.25">
      <c r="M58" s="833" t="s">
        <v>98</v>
      </c>
      <c r="N58" s="833"/>
      <c r="O58" s="833" t="s">
        <v>99</v>
      </c>
      <c r="P58" s="833"/>
      <c r="Q58" s="833" t="s">
        <v>100</v>
      </c>
      <c r="R58" s="833"/>
    </row>
    <row r="59" spans="1:49" ht="91.5" customHeight="1" x14ac:dyDescent="0.25">
      <c r="A59" s="825" t="s">
        <v>92</v>
      </c>
      <c r="B59" s="825"/>
      <c r="C59" s="826" t="s">
        <v>500</v>
      </c>
      <c r="D59" s="827"/>
      <c r="E59" s="827"/>
      <c r="F59" s="827"/>
      <c r="G59" s="827"/>
      <c r="H59" s="827"/>
      <c r="I59" s="827"/>
      <c r="J59" s="827"/>
      <c r="K59" s="827"/>
      <c r="L59" s="828"/>
      <c r="M59" s="829" t="s">
        <v>101</v>
      </c>
      <c r="N59" s="829"/>
      <c r="O59" s="830" t="s">
        <v>102</v>
      </c>
      <c r="P59" s="830"/>
      <c r="Q59" s="831" t="s">
        <v>103</v>
      </c>
      <c r="R59" s="831"/>
      <c r="AW59" s="307" t="s">
        <v>245</v>
      </c>
    </row>
  </sheetData>
  <sheetProtection password="C6D6" sheet="1" objects="1" scenarios="1"/>
  <mergeCells count="106">
    <mergeCell ref="A59:B59"/>
    <mergeCell ref="C59:L59"/>
    <mergeCell ref="M59:N59"/>
    <mergeCell ref="O59:P59"/>
    <mergeCell ref="Q59:R59"/>
    <mergeCell ref="AA53:AH53"/>
    <mergeCell ref="AI53:AP53"/>
    <mergeCell ref="A55:C55"/>
    <mergeCell ref="M58:N58"/>
    <mergeCell ref="O58:P58"/>
    <mergeCell ref="Q58:R58"/>
    <mergeCell ref="A48:C48"/>
    <mergeCell ref="A49:C51"/>
    <mergeCell ref="A52:C54"/>
    <mergeCell ref="D53:H53"/>
    <mergeCell ref="I53:R53"/>
    <mergeCell ref="S53:Z53"/>
    <mergeCell ref="A38:A45"/>
    <mergeCell ref="B38:C38"/>
    <mergeCell ref="B39:C39"/>
    <mergeCell ref="B40:C40"/>
    <mergeCell ref="B41:C41"/>
    <mergeCell ref="B42:C42"/>
    <mergeCell ref="B43:C43"/>
    <mergeCell ref="B44:C44"/>
    <mergeCell ref="B45:C45"/>
    <mergeCell ref="A30:A37"/>
    <mergeCell ref="B30:C30"/>
    <mergeCell ref="B31:C31"/>
    <mergeCell ref="B32:C32"/>
    <mergeCell ref="B33:C33"/>
    <mergeCell ref="B34:C34"/>
    <mergeCell ref="B35:C35"/>
    <mergeCell ref="B36:C36"/>
    <mergeCell ref="B37:C37"/>
    <mergeCell ref="A22:A29"/>
    <mergeCell ref="B22:C22"/>
    <mergeCell ref="B23:C23"/>
    <mergeCell ref="B24:C24"/>
    <mergeCell ref="B25:C25"/>
    <mergeCell ref="B26:C26"/>
    <mergeCell ref="B27:C27"/>
    <mergeCell ref="B28:C28"/>
    <mergeCell ref="B29:C29"/>
    <mergeCell ref="Z5:Z6"/>
    <mergeCell ref="A12:A21"/>
    <mergeCell ref="B12:C12"/>
    <mergeCell ref="B13:C13"/>
    <mergeCell ref="B15:C15"/>
    <mergeCell ref="B16:C16"/>
    <mergeCell ref="B17:C17"/>
    <mergeCell ref="B18:C18"/>
    <mergeCell ref="B19:C19"/>
    <mergeCell ref="B20:C20"/>
    <mergeCell ref="B21:C21"/>
    <mergeCell ref="T5:T6"/>
    <mergeCell ref="U5:U6"/>
    <mergeCell ref="V5:V6"/>
    <mergeCell ref="AI4:AP4"/>
    <mergeCell ref="AO5:AO6"/>
    <mergeCell ref="AP5:AP6"/>
    <mergeCell ref="A7:A11"/>
    <mergeCell ref="B7:C7"/>
    <mergeCell ref="B8:C8"/>
    <mergeCell ref="B9:C9"/>
    <mergeCell ref="B10:C10"/>
    <mergeCell ref="B11:C11"/>
    <mergeCell ref="AI5:AI6"/>
    <mergeCell ref="AJ5:AJ6"/>
    <mergeCell ref="AK5:AK6"/>
    <mergeCell ref="AL5:AL6"/>
    <mergeCell ref="AM5:AM6"/>
    <mergeCell ref="AN5:AN6"/>
    <mergeCell ref="AC5:AC6"/>
    <mergeCell ref="AD5:AD6"/>
    <mergeCell ref="AE5:AE6"/>
    <mergeCell ref="AF5:AF6"/>
    <mergeCell ref="AG5:AG6"/>
    <mergeCell ref="AH5:AH6"/>
    <mergeCell ref="A4:B6"/>
    <mergeCell ref="C4:C5"/>
    <mergeCell ref="D4:H4"/>
    <mergeCell ref="I4:R4"/>
    <mergeCell ref="S4:Z4"/>
    <mergeCell ref="AA4:AH4"/>
    <mergeCell ref="M5:M6"/>
    <mergeCell ref="N5:N6"/>
    <mergeCell ref="O5:O6"/>
    <mergeCell ref="P5:P6"/>
    <mergeCell ref="D5:D6"/>
    <mergeCell ref="E5:E6"/>
    <mergeCell ref="F5:F6"/>
    <mergeCell ref="G5:G6"/>
    <mergeCell ref="H5:H6"/>
    <mergeCell ref="I5:I6"/>
    <mergeCell ref="J5:J6"/>
    <mergeCell ref="K5:K6"/>
    <mergeCell ref="L5:L6"/>
    <mergeCell ref="AA5:AA6"/>
    <mergeCell ref="AB5:AB6"/>
    <mergeCell ref="Q5:Q6"/>
    <mergeCell ref="R5:R6"/>
    <mergeCell ref="S5:S6"/>
    <mergeCell ref="W5:W6"/>
    <mergeCell ref="X5:X6"/>
    <mergeCell ref="Y5:Y6"/>
  </mergeCells>
  <conditionalFormatting sqref="AR50">
    <cfRule type="cellIs" dxfId="1055" priority="10" operator="lessThanOrEqual">
      <formula>0.5</formula>
    </cfRule>
    <cfRule type="cellIs" dxfId="1054" priority="11" operator="greaterThanOrEqual">
      <formula>0.7</formula>
    </cfRule>
    <cfRule type="cellIs" dxfId="1053" priority="12" operator="greaterThan">
      <formula>0.5</formula>
    </cfRule>
  </conditionalFormatting>
  <conditionalFormatting sqref="E50:AP50">
    <cfRule type="cellIs" dxfId="1052" priority="1" operator="lessThanOrEqual">
      <formula>0.5</formula>
    </cfRule>
    <cfRule type="cellIs" dxfId="1051" priority="2" operator="greaterThanOrEqual">
      <formula>0.7</formula>
    </cfRule>
    <cfRule type="cellIs" dxfId="1050" priority="3" operator="greaterThan">
      <formula>0.5</formula>
    </cfRule>
  </conditionalFormatting>
  <conditionalFormatting sqref="D50">
    <cfRule type="cellIs" dxfId="1049" priority="4" operator="lessThanOrEqual">
      <formula>0.5</formula>
    </cfRule>
    <cfRule type="cellIs" dxfId="1048" priority="5" operator="greaterThanOrEqual">
      <formula>0.7</formula>
    </cfRule>
    <cfRule type="cellIs" dxfId="1047" priority="6" operator="greaterThan">
      <formula>0.5</formula>
    </cfRule>
  </conditionalFormatting>
  <hyperlinks>
    <hyperlink ref="A2" location="Contents!A1" display="Back to contents"/>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I57"/>
  <sheetViews>
    <sheetView showGridLines="0" workbookViewId="0">
      <pane ySplit="5" topLeftCell="A6" activePane="bottomLeft" state="frozen"/>
      <selection pane="bottomLeft" activeCell="A2" sqref="A2"/>
    </sheetView>
  </sheetViews>
  <sheetFormatPr defaultRowHeight="15" x14ac:dyDescent="0.2"/>
  <cols>
    <col min="1" max="1" width="24.33203125" customWidth="1"/>
    <col min="2" max="11" width="12.77734375" customWidth="1"/>
  </cols>
  <sheetData>
    <row r="1" spans="1:9" ht="15.75" x14ac:dyDescent="0.25">
      <c r="A1" s="201" t="s">
        <v>501</v>
      </c>
    </row>
    <row r="2" spans="1:9" x14ac:dyDescent="0.2">
      <c r="A2" s="9" t="s">
        <v>27</v>
      </c>
    </row>
    <row r="3" spans="1:9" ht="15" customHeight="1" thickBot="1" x14ac:dyDescent="0.25">
      <c r="A3" s="9"/>
    </row>
    <row r="4" spans="1:9" ht="30" customHeight="1" x14ac:dyDescent="0.25">
      <c r="A4" s="284" t="s">
        <v>439</v>
      </c>
      <c r="B4" s="703" t="s">
        <v>131</v>
      </c>
      <c r="C4" s="699" t="s">
        <v>63</v>
      </c>
      <c r="D4" s="699" t="s">
        <v>67</v>
      </c>
      <c r="E4" s="699" t="s">
        <v>68</v>
      </c>
      <c r="F4" s="699" t="s">
        <v>69</v>
      </c>
      <c r="G4" s="699" t="s">
        <v>71</v>
      </c>
      <c r="H4" s="701" t="s">
        <v>72</v>
      </c>
      <c r="I4" s="705" t="s">
        <v>18</v>
      </c>
    </row>
    <row r="5" spans="1:9" ht="15.75" thickBot="1" x14ac:dyDescent="0.25">
      <c r="A5" s="282" t="s">
        <v>473</v>
      </c>
      <c r="B5" s="704"/>
      <c r="C5" s="700"/>
      <c r="D5" s="700"/>
      <c r="E5" s="700"/>
      <c r="F5" s="700"/>
      <c r="G5" s="700"/>
      <c r="H5" s="702"/>
      <c r="I5" s="706"/>
    </row>
    <row r="6" spans="1:9" ht="15.75" x14ac:dyDescent="0.25">
      <c r="A6" s="32" t="s">
        <v>6</v>
      </c>
      <c r="B6" s="267">
        <v>23</v>
      </c>
      <c r="C6" s="268">
        <v>17</v>
      </c>
      <c r="D6" s="268"/>
      <c r="E6" s="268">
        <v>1</v>
      </c>
      <c r="F6" s="268"/>
      <c r="G6" s="268">
        <v>12</v>
      </c>
      <c r="H6" s="268"/>
      <c r="I6" s="270">
        <v>53</v>
      </c>
    </row>
    <row r="7" spans="1:9" x14ac:dyDescent="0.2">
      <c r="A7" s="33" t="s">
        <v>441</v>
      </c>
      <c r="B7" s="271">
        <v>2</v>
      </c>
      <c r="C7" s="114">
        <v>3</v>
      </c>
      <c r="D7" s="114"/>
      <c r="E7" s="114">
        <v>1</v>
      </c>
      <c r="F7" s="114"/>
      <c r="G7" s="114">
        <v>2</v>
      </c>
      <c r="H7" s="114"/>
      <c r="I7" s="273">
        <v>8</v>
      </c>
    </row>
    <row r="8" spans="1:9" x14ac:dyDescent="0.2">
      <c r="A8" s="33" t="s">
        <v>442</v>
      </c>
      <c r="B8" s="271">
        <v>7</v>
      </c>
      <c r="C8" s="114">
        <v>6</v>
      </c>
      <c r="D8" s="114"/>
      <c r="E8" s="114"/>
      <c r="F8" s="114"/>
      <c r="G8" s="114">
        <v>2</v>
      </c>
      <c r="H8" s="114"/>
      <c r="I8" s="273">
        <v>15</v>
      </c>
    </row>
    <row r="9" spans="1:9" x14ac:dyDescent="0.2">
      <c r="A9" s="33" t="s">
        <v>443</v>
      </c>
      <c r="B9" s="271">
        <v>5</v>
      </c>
      <c r="C9" s="114">
        <v>2</v>
      </c>
      <c r="D9" s="114"/>
      <c r="E9" s="114"/>
      <c r="F9" s="114"/>
      <c r="G9" s="114">
        <v>1</v>
      </c>
      <c r="H9" s="114"/>
      <c r="I9" s="273">
        <v>8</v>
      </c>
    </row>
    <row r="10" spans="1:9" x14ac:dyDescent="0.2">
      <c r="A10" s="33" t="s">
        <v>444</v>
      </c>
      <c r="B10" s="271">
        <v>6</v>
      </c>
      <c r="C10" s="114">
        <v>6</v>
      </c>
      <c r="D10" s="114"/>
      <c r="E10" s="114"/>
      <c r="F10" s="114"/>
      <c r="G10" s="114">
        <v>1</v>
      </c>
      <c r="H10" s="114"/>
      <c r="I10" s="273">
        <v>13</v>
      </c>
    </row>
    <row r="11" spans="1:9" ht="15.75" thickBot="1" x14ac:dyDescent="0.25">
      <c r="A11" s="34" t="s">
        <v>445</v>
      </c>
      <c r="B11" s="274">
        <v>3</v>
      </c>
      <c r="C11" s="275"/>
      <c r="D11" s="275"/>
      <c r="E11" s="275"/>
      <c r="F11" s="275"/>
      <c r="G11" s="275">
        <v>6</v>
      </c>
      <c r="H11" s="275"/>
      <c r="I11" s="277">
        <v>9</v>
      </c>
    </row>
    <row r="12" spans="1:9" ht="15.75" x14ac:dyDescent="0.25">
      <c r="A12" s="32" t="s">
        <v>7</v>
      </c>
      <c r="B12" s="267">
        <v>23</v>
      </c>
      <c r="C12" s="268">
        <v>16</v>
      </c>
      <c r="D12" s="268">
        <v>2</v>
      </c>
      <c r="E12" s="268">
        <v>2</v>
      </c>
      <c r="F12" s="268"/>
      <c r="G12" s="268">
        <v>5</v>
      </c>
      <c r="H12" s="268"/>
      <c r="I12" s="270">
        <v>48</v>
      </c>
    </row>
    <row r="13" spans="1:9" x14ac:dyDescent="0.2">
      <c r="A13" s="33" t="s">
        <v>446</v>
      </c>
      <c r="B13" s="271">
        <v>4</v>
      </c>
      <c r="C13" s="114">
        <v>3</v>
      </c>
      <c r="D13" s="114"/>
      <c r="E13" s="114"/>
      <c r="F13" s="114"/>
      <c r="G13" s="114">
        <v>1</v>
      </c>
      <c r="H13" s="114"/>
      <c r="I13" s="273">
        <v>8</v>
      </c>
    </row>
    <row r="14" spans="1:9" x14ac:dyDescent="0.2">
      <c r="A14" s="33" t="s">
        <v>447</v>
      </c>
      <c r="B14" s="271">
        <v>3</v>
      </c>
      <c r="C14" s="114">
        <v>1</v>
      </c>
      <c r="D14" s="114"/>
      <c r="E14" s="114"/>
      <c r="F14" s="114"/>
      <c r="G14" s="114"/>
      <c r="H14" s="114"/>
      <c r="I14" s="273">
        <v>4</v>
      </c>
    </row>
    <row r="15" spans="1:9" x14ac:dyDescent="0.2">
      <c r="A15" s="33" t="s">
        <v>448</v>
      </c>
      <c r="B15" s="271">
        <v>8</v>
      </c>
      <c r="C15" s="114">
        <v>7</v>
      </c>
      <c r="D15" s="114"/>
      <c r="E15" s="114"/>
      <c r="F15" s="114"/>
      <c r="G15" s="114">
        <v>2</v>
      </c>
      <c r="H15" s="114"/>
      <c r="I15" s="273">
        <v>17</v>
      </c>
    </row>
    <row r="16" spans="1:9" x14ac:dyDescent="0.2">
      <c r="A16" s="33" t="s">
        <v>449</v>
      </c>
      <c r="B16" s="271">
        <v>5</v>
      </c>
      <c r="C16" s="114">
        <v>3</v>
      </c>
      <c r="D16" s="114"/>
      <c r="E16" s="114">
        <v>1</v>
      </c>
      <c r="F16" s="114"/>
      <c r="G16" s="114"/>
      <c r="H16" s="114"/>
      <c r="I16" s="273">
        <v>9</v>
      </c>
    </row>
    <row r="17" spans="1:9" ht="15.75" thickBot="1" x14ac:dyDescent="0.25">
      <c r="A17" s="34" t="s">
        <v>450</v>
      </c>
      <c r="B17" s="274">
        <v>3</v>
      </c>
      <c r="C17" s="275">
        <v>2</v>
      </c>
      <c r="D17" s="275">
        <v>2</v>
      </c>
      <c r="E17" s="275">
        <v>1</v>
      </c>
      <c r="F17" s="275"/>
      <c r="G17" s="275">
        <v>2</v>
      </c>
      <c r="H17" s="275"/>
      <c r="I17" s="277">
        <v>10</v>
      </c>
    </row>
    <row r="18" spans="1:9" ht="15.75" x14ac:dyDescent="0.25">
      <c r="A18" s="32" t="s">
        <v>8</v>
      </c>
      <c r="B18" s="267">
        <v>5</v>
      </c>
      <c r="C18" s="268">
        <v>5</v>
      </c>
      <c r="D18" s="268"/>
      <c r="E18" s="268">
        <v>1</v>
      </c>
      <c r="F18" s="268">
        <v>1</v>
      </c>
      <c r="G18" s="268">
        <v>1</v>
      </c>
      <c r="H18" s="268"/>
      <c r="I18" s="270">
        <v>13</v>
      </c>
    </row>
    <row r="19" spans="1:9" ht="15.75" thickBot="1" x14ac:dyDescent="0.25">
      <c r="A19" s="34" t="s">
        <v>8</v>
      </c>
      <c r="B19" s="274">
        <v>5</v>
      </c>
      <c r="C19" s="275">
        <v>5</v>
      </c>
      <c r="D19" s="275"/>
      <c r="E19" s="275">
        <v>1</v>
      </c>
      <c r="F19" s="275">
        <v>1</v>
      </c>
      <c r="G19" s="275">
        <v>1</v>
      </c>
      <c r="H19" s="275"/>
      <c r="I19" s="277">
        <v>13</v>
      </c>
    </row>
    <row r="20" spans="1:9" ht="15.75" x14ac:dyDescent="0.25">
      <c r="A20" s="32" t="s">
        <v>9</v>
      </c>
      <c r="B20" s="267">
        <v>6</v>
      </c>
      <c r="C20" s="268">
        <v>5</v>
      </c>
      <c r="D20" s="268"/>
      <c r="E20" s="268">
        <v>1</v>
      </c>
      <c r="F20" s="268"/>
      <c r="G20" s="268">
        <v>6</v>
      </c>
      <c r="H20" s="268"/>
      <c r="I20" s="270">
        <v>18</v>
      </c>
    </row>
    <row r="21" spans="1:9" x14ac:dyDescent="0.2">
      <c r="A21" s="33" t="s">
        <v>451</v>
      </c>
      <c r="B21" s="271">
        <v>5</v>
      </c>
      <c r="C21" s="114">
        <v>1</v>
      </c>
      <c r="D21" s="114"/>
      <c r="E21" s="114"/>
      <c r="F21" s="114"/>
      <c r="G21" s="114">
        <v>1</v>
      </c>
      <c r="H21" s="114"/>
      <c r="I21" s="273">
        <v>7</v>
      </c>
    </row>
    <row r="22" spans="1:9" x14ac:dyDescent="0.2">
      <c r="A22" s="33" t="s">
        <v>452</v>
      </c>
      <c r="B22" s="271">
        <v>1</v>
      </c>
      <c r="C22" s="114">
        <v>3</v>
      </c>
      <c r="D22" s="114"/>
      <c r="E22" s="114"/>
      <c r="F22" s="114"/>
      <c r="G22" s="114">
        <v>2</v>
      </c>
      <c r="H22" s="114"/>
      <c r="I22" s="273">
        <v>6</v>
      </c>
    </row>
    <row r="23" spans="1:9" ht="15.75" thickBot="1" x14ac:dyDescent="0.25">
      <c r="A23" s="34" t="s">
        <v>453</v>
      </c>
      <c r="B23" s="274">
        <v>0</v>
      </c>
      <c r="C23" s="275">
        <v>1</v>
      </c>
      <c r="D23" s="275"/>
      <c r="E23" s="275">
        <v>1</v>
      </c>
      <c r="F23" s="275"/>
      <c r="G23" s="275">
        <v>3</v>
      </c>
      <c r="H23" s="275"/>
      <c r="I23" s="277">
        <v>5</v>
      </c>
    </row>
    <row r="24" spans="1:9" ht="15.75" x14ac:dyDescent="0.25">
      <c r="A24" s="32" t="s">
        <v>178</v>
      </c>
      <c r="B24" s="267">
        <v>3</v>
      </c>
      <c r="C24" s="268">
        <v>2</v>
      </c>
      <c r="D24" s="268"/>
      <c r="E24" s="268">
        <v>1</v>
      </c>
      <c r="F24" s="268"/>
      <c r="G24" s="268">
        <v>1</v>
      </c>
      <c r="H24" s="268"/>
      <c r="I24" s="270">
        <v>7</v>
      </c>
    </row>
    <row r="25" spans="1:9" ht="15.75" thickBot="1" x14ac:dyDescent="0.25">
      <c r="A25" s="34" t="s">
        <v>178</v>
      </c>
      <c r="B25" s="274">
        <v>3</v>
      </c>
      <c r="C25" s="275">
        <v>2</v>
      </c>
      <c r="D25" s="275"/>
      <c r="E25" s="275">
        <v>1</v>
      </c>
      <c r="F25" s="275"/>
      <c r="G25" s="275">
        <v>1</v>
      </c>
      <c r="H25" s="275"/>
      <c r="I25" s="277">
        <v>7</v>
      </c>
    </row>
    <row r="26" spans="1:9" ht="15.75" x14ac:dyDescent="0.25">
      <c r="A26" s="32" t="s">
        <v>11</v>
      </c>
      <c r="B26" s="267">
        <v>45</v>
      </c>
      <c r="C26" s="268">
        <v>27</v>
      </c>
      <c r="D26" s="268"/>
      <c r="E26" s="268">
        <v>3</v>
      </c>
      <c r="F26" s="268"/>
      <c r="G26" s="268">
        <v>14</v>
      </c>
      <c r="H26" s="268">
        <v>2</v>
      </c>
      <c r="I26" s="270">
        <v>91</v>
      </c>
    </row>
    <row r="27" spans="1:9" x14ac:dyDescent="0.2">
      <c r="A27" s="33" t="s">
        <v>454</v>
      </c>
      <c r="B27" s="271">
        <v>6</v>
      </c>
      <c r="C27" s="114">
        <v>3</v>
      </c>
      <c r="D27" s="114"/>
      <c r="E27" s="114">
        <v>1</v>
      </c>
      <c r="F27" s="114"/>
      <c r="G27" s="114"/>
      <c r="H27" s="114"/>
      <c r="I27" s="273">
        <v>10</v>
      </c>
    </row>
    <row r="28" spans="1:9" x14ac:dyDescent="0.2">
      <c r="A28" s="33" t="s">
        <v>455</v>
      </c>
      <c r="B28" s="271">
        <v>7</v>
      </c>
      <c r="C28" s="114">
        <v>5</v>
      </c>
      <c r="D28" s="114"/>
      <c r="E28" s="114"/>
      <c r="F28" s="114"/>
      <c r="G28" s="114">
        <v>1</v>
      </c>
      <c r="H28" s="114">
        <v>1</v>
      </c>
      <c r="I28" s="273">
        <v>14</v>
      </c>
    </row>
    <row r="29" spans="1:9" x14ac:dyDescent="0.2">
      <c r="A29" s="33" t="s">
        <v>456</v>
      </c>
      <c r="B29" s="271">
        <v>7</v>
      </c>
      <c r="C29" s="114">
        <v>5</v>
      </c>
      <c r="D29" s="114"/>
      <c r="E29" s="114"/>
      <c r="F29" s="114"/>
      <c r="G29" s="114"/>
      <c r="H29" s="114"/>
      <c r="I29" s="273">
        <v>12</v>
      </c>
    </row>
    <row r="30" spans="1:9" x14ac:dyDescent="0.2">
      <c r="A30" s="33" t="s">
        <v>457</v>
      </c>
      <c r="B30" s="271">
        <v>5</v>
      </c>
      <c r="C30" s="114">
        <v>4</v>
      </c>
      <c r="D30" s="114"/>
      <c r="E30" s="114"/>
      <c r="F30" s="114"/>
      <c r="G30" s="114">
        <v>1</v>
      </c>
      <c r="H30" s="114"/>
      <c r="I30" s="273">
        <v>10</v>
      </c>
    </row>
    <row r="31" spans="1:9" x14ac:dyDescent="0.2">
      <c r="A31" s="33" t="s">
        <v>458</v>
      </c>
      <c r="B31" s="271">
        <v>9</v>
      </c>
      <c r="C31" s="114">
        <v>2</v>
      </c>
      <c r="D31" s="114"/>
      <c r="E31" s="114"/>
      <c r="F31" s="114"/>
      <c r="G31" s="114">
        <v>6</v>
      </c>
      <c r="H31" s="114"/>
      <c r="I31" s="273">
        <v>17</v>
      </c>
    </row>
    <row r="32" spans="1:9" x14ac:dyDescent="0.2">
      <c r="A32" s="33" t="s">
        <v>459</v>
      </c>
      <c r="B32" s="271">
        <v>4</v>
      </c>
      <c r="C32" s="114">
        <v>2</v>
      </c>
      <c r="D32" s="114"/>
      <c r="E32" s="114">
        <v>1</v>
      </c>
      <c r="F32" s="114"/>
      <c r="G32" s="114">
        <v>3</v>
      </c>
      <c r="H32" s="114">
        <v>1</v>
      </c>
      <c r="I32" s="273">
        <v>11</v>
      </c>
    </row>
    <row r="33" spans="1:9" x14ac:dyDescent="0.2">
      <c r="A33" s="33" t="s">
        <v>460</v>
      </c>
      <c r="B33" s="271">
        <v>5</v>
      </c>
      <c r="C33" s="114">
        <v>2</v>
      </c>
      <c r="D33" s="114"/>
      <c r="E33" s="114">
        <v>1</v>
      </c>
      <c r="F33" s="114"/>
      <c r="G33" s="114">
        <v>1</v>
      </c>
      <c r="H33" s="114"/>
      <c r="I33" s="273">
        <v>9</v>
      </c>
    </row>
    <row r="34" spans="1:9" ht="15.75" thickBot="1" x14ac:dyDescent="0.25">
      <c r="A34" s="34" t="s">
        <v>461</v>
      </c>
      <c r="B34" s="274">
        <v>2</v>
      </c>
      <c r="C34" s="275">
        <v>4</v>
      </c>
      <c r="D34" s="275"/>
      <c r="E34" s="275"/>
      <c r="F34" s="275"/>
      <c r="G34" s="275">
        <v>2</v>
      </c>
      <c r="H34" s="275"/>
      <c r="I34" s="277">
        <v>8</v>
      </c>
    </row>
    <row r="35" spans="1:9" ht="15.75" x14ac:dyDescent="0.25">
      <c r="A35" s="32" t="s">
        <v>12</v>
      </c>
      <c r="B35" s="267">
        <v>5</v>
      </c>
      <c r="C35" s="268">
        <v>9</v>
      </c>
      <c r="D35" s="268">
        <v>1</v>
      </c>
      <c r="E35" s="268"/>
      <c r="F35" s="268"/>
      <c r="G35" s="268">
        <v>7</v>
      </c>
      <c r="H35" s="268"/>
      <c r="I35" s="270">
        <v>22</v>
      </c>
    </row>
    <row r="36" spans="1:9" x14ac:dyDescent="0.2">
      <c r="A36" s="33" t="s">
        <v>462</v>
      </c>
      <c r="B36" s="271">
        <v>2</v>
      </c>
      <c r="C36" s="114">
        <v>4</v>
      </c>
      <c r="D36" s="114"/>
      <c r="E36" s="114"/>
      <c r="F36" s="114"/>
      <c r="G36" s="114">
        <v>2</v>
      </c>
      <c r="H36" s="114"/>
      <c r="I36" s="273">
        <v>8</v>
      </c>
    </row>
    <row r="37" spans="1:9" x14ac:dyDescent="0.2">
      <c r="A37" s="33" t="s">
        <v>463</v>
      </c>
      <c r="B37" s="271">
        <v>2</v>
      </c>
      <c r="C37" s="114">
        <v>3</v>
      </c>
      <c r="D37" s="114"/>
      <c r="E37" s="114"/>
      <c r="F37" s="114"/>
      <c r="G37" s="114">
        <v>4</v>
      </c>
      <c r="H37" s="114"/>
      <c r="I37" s="273">
        <v>9</v>
      </c>
    </row>
    <row r="38" spans="1:9" ht="15.75" thickBot="1" x14ac:dyDescent="0.25">
      <c r="A38" s="34" t="s">
        <v>464</v>
      </c>
      <c r="B38" s="274">
        <v>1</v>
      </c>
      <c r="C38" s="275">
        <v>2</v>
      </c>
      <c r="D38" s="275">
        <v>1</v>
      </c>
      <c r="E38" s="275"/>
      <c r="F38" s="275"/>
      <c r="G38" s="275">
        <v>1</v>
      </c>
      <c r="H38" s="275"/>
      <c r="I38" s="277">
        <v>5</v>
      </c>
    </row>
    <row r="39" spans="1:9" ht="15.75" x14ac:dyDescent="0.25">
      <c r="A39" s="32" t="s">
        <v>13</v>
      </c>
      <c r="B39" s="267">
        <v>6</v>
      </c>
      <c r="C39" s="268">
        <v>20</v>
      </c>
      <c r="D39" s="268">
        <v>1</v>
      </c>
      <c r="E39" s="268"/>
      <c r="F39" s="268"/>
      <c r="G39" s="268">
        <v>14</v>
      </c>
      <c r="H39" s="268"/>
      <c r="I39" s="270">
        <v>41</v>
      </c>
    </row>
    <row r="40" spans="1:9" x14ac:dyDescent="0.2">
      <c r="A40" s="33" t="s">
        <v>465</v>
      </c>
      <c r="B40" s="271">
        <v>3</v>
      </c>
      <c r="C40" s="114">
        <v>5</v>
      </c>
      <c r="D40" s="114"/>
      <c r="E40" s="114"/>
      <c r="F40" s="114"/>
      <c r="G40" s="114">
        <v>1</v>
      </c>
      <c r="H40" s="114"/>
      <c r="I40" s="273">
        <v>9</v>
      </c>
    </row>
    <row r="41" spans="1:9" x14ac:dyDescent="0.2">
      <c r="A41" s="33" t="s">
        <v>466</v>
      </c>
      <c r="B41" s="271">
        <v>0</v>
      </c>
      <c r="C41" s="114">
        <v>4</v>
      </c>
      <c r="D41" s="114"/>
      <c r="E41" s="114"/>
      <c r="F41" s="114"/>
      <c r="G41" s="114">
        <v>5</v>
      </c>
      <c r="H41" s="114"/>
      <c r="I41" s="273">
        <v>9</v>
      </c>
    </row>
    <row r="42" spans="1:9" x14ac:dyDescent="0.2">
      <c r="A42" s="33" t="s">
        <v>90</v>
      </c>
      <c r="B42" s="271">
        <v>3</v>
      </c>
      <c r="C42" s="114">
        <v>5</v>
      </c>
      <c r="D42" s="114">
        <v>1</v>
      </c>
      <c r="E42" s="114"/>
      <c r="F42" s="114"/>
      <c r="G42" s="114">
        <v>5</v>
      </c>
      <c r="H42" s="114"/>
      <c r="I42" s="273">
        <v>14</v>
      </c>
    </row>
    <row r="43" spans="1:9" ht="15.75" thickBot="1" x14ac:dyDescent="0.25">
      <c r="A43" s="34" t="s">
        <v>467</v>
      </c>
      <c r="B43" s="274">
        <v>0</v>
      </c>
      <c r="C43" s="275">
        <v>6</v>
      </c>
      <c r="D43" s="275"/>
      <c r="E43" s="275"/>
      <c r="F43" s="275"/>
      <c r="G43" s="275">
        <v>3</v>
      </c>
      <c r="H43" s="275"/>
      <c r="I43" s="277">
        <v>9</v>
      </c>
    </row>
    <row r="44" spans="1:9" ht="15.75" x14ac:dyDescent="0.25">
      <c r="A44" s="32" t="s">
        <v>14</v>
      </c>
      <c r="B44" s="267">
        <v>6</v>
      </c>
      <c r="C44" s="268">
        <v>5</v>
      </c>
      <c r="D44" s="268"/>
      <c r="E44" s="268"/>
      <c r="F44" s="268"/>
      <c r="G44" s="268">
        <v>7</v>
      </c>
      <c r="H44" s="268"/>
      <c r="I44" s="270">
        <v>18</v>
      </c>
    </row>
    <row r="45" spans="1:9" ht="15.75" thickBot="1" x14ac:dyDescent="0.25">
      <c r="A45" s="34" t="s">
        <v>14</v>
      </c>
      <c r="B45" s="274">
        <v>6</v>
      </c>
      <c r="C45" s="275">
        <v>5</v>
      </c>
      <c r="D45" s="275"/>
      <c r="E45" s="275"/>
      <c r="F45" s="275"/>
      <c r="G45" s="275">
        <v>7</v>
      </c>
      <c r="H45" s="275"/>
      <c r="I45" s="277">
        <v>18</v>
      </c>
    </row>
    <row r="46" spans="1:9" ht="15.75" x14ac:dyDescent="0.25">
      <c r="A46" s="32" t="s">
        <v>15</v>
      </c>
      <c r="B46" s="267">
        <v>5</v>
      </c>
      <c r="C46" s="268">
        <v>10</v>
      </c>
      <c r="D46" s="268">
        <v>1</v>
      </c>
      <c r="E46" s="268">
        <v>1</v>
      </c>
      <c r="F46" s="268"/>
      <c r="G46" s="268">
        <v>3</v>
      </c>
      <c r="H46" s="268">
        <v>1</v>
      </c>
      <c r="I46" s="270">
        <v>21</v>
      </c>
    </row>
    <row r="47" spans="1:9" x14ac:dyDescent="0.2">
      <c r="A47" s="33" t="s">
        <v>15</v>
      </c>
      <c r="B47" s="271">
        <v>4</v>
      </c>
      <c r="C47" s="114">
        <v>3</v>
      </c>
      <c r="D47" s="114">
        <v>1</v>
      </c>
      <c r="E47" s="114"/>
      <c r="F47" s="114"/>
      <c r="G47" s="114">
        <v>1</v>
      </c>
      <c r="H47" s="114">
        <v>1</v>
      </c>
      <c r="I47" s="273">
        <v>10</v>
      </c>
    </row>
    <row r="48" spans="1:9" ht="15.75" thickBot="1" x14ac:dyDescent="0.25">
      <c r="A48" s="34" t="s">
        <v>481</v>
      </c>
      <c r="B48" s="274">
        <v>1</v>
      </c>
      <c r="C48" s="275">
        <v>7</v>
      </c>
      <c r="D48" s="275"/>
      <c r="E48" s="275">
        <v>1</v>
      </c>
      <c r="F48" s="275"/>
      <c r="G48" s="275">
        <v>2</v>
      </c>
      <c r="H48" s="275"/>
      <c r="I48" s="277">
        <v>11</v>
      </c>
    </row>
    <row r="49" spans="1:9" ht="15.75" x14ac:dyDescent="0.25">
      <c r="A49" s="32" t="s">
        <v>16</v>
      </c>
      <c r="B49" s="267">
        <v>15</v>
      </c>
      <c r="C49" s="268">
        <v>23</v>
      </c>
      <c r="D49" s="268">
        <v>1</v>
      </c>
      <c r="E49" s="268"/>
      <c r="F49" s="268"/>
      <c r="G49" s="268">
        <v>8</v>
      </c>
      <c r="H49" s="268"/>
      <c r="I49" s="270">
        <v>47</v>
      </c>
    </row>
    <row r="50" spans="1:9" x14ac:dyDescent="0.2">
      <c r="A50" s="33" t="s">
        <v>468</v>
      </c>
      <c r="B50" s="271">
        <v>4</v>
      </c>
      <c r="C50" s="114">
        <v>10</v>
      </c>
      <c r="D50" s="114"/>
      <c r="E50" s="114"/>
      <c r="F50" s="114"/>
      <c r="G50" s="114">
        <v>3</v>
      </c>
      <c r="H50" s="114"/>
      <c r="I50" s="273">
        <v>17</v>
      </c>
    </row>
    <row r="51" spans="1:9" x14ac:dyDescent="0.2">
      <c r="A51" s="33" t="s">
        <v>469</v>
      </c>
      <c r="B51" s="271">
        <v>9</v>
      </c>
      <c r="C51" s="114">
        <v>9</v>
      </c>
      <c r="D51" s="114">
        <v>1</v>
      </c>
      <c r="E51" s="114"/>
      <c r="F51" s="114"/>
      <c r="G51" s="114">
        <v>3</v>
      </c>
      <c r="H51" s="114"/>
      <c r="I51" s="273">
        <v>22</v>
      </c>
    </row>
    <row r="52" spans="1:9" x14ac:dyDescent="0.2">
      <c r="A52" s="33" t="s">
        <v>470</v>
      </c>
      <c r="B52" s="271">
        <v>2</v>
      </c>
      <c r="C52" s="114">
        <v>3</v>
      </c>
      <c r="D52" s="114"/>
      <c r="E52" s="114"/>
      <c r="F52" s="114"/>
      <c r="G52" s="114">
        <v>1</v>
      </c>
      <c r="H52" s="114"/>
      <c r="I52" s="273">
        <v>6</v>
      </c>
    </row>
    <row r="53" spans="1:9" ht="15.75" thickBot="1" x14ac:dyDescent="0.25">
      <c r="A53" s="34" t="s">
        <v>471</v>
      </c>
      <c r="B53" s="274">
        <v>0</v>
      </c>
      <c r="C53" s="275">
        <v>1</v>
      </c>
      <c r="D53" s="275"/>
      <c r="E53" s="275"/>
      <c r="F53" s="275"/>
      <c r="G53" s="275">
        <v>1</v>
      </c>
      <c r="H53" s="275"/>
      <c r="I53" s="277">
        <v>2</v>
      </c>
    </row>
    <row r="54" spans="1:9" ht="15.75" x14ac:dyDescent="0.25">
      <c r="A54" s="32" t="s">
        <v>17</v>
      </c>
      <c r="B54" s="267">
        <v>10</v>
      </c>
      <c r="C54" s="268">
        <v>9</v>
      </c>
      <c r="D54" s="268">
        <v>1</v>
      </c>
      <c r="E54" s="268"/>
      <c r="F54" s="268"/>
      <c r="G54" s="268">
        <v>9</v>
      </c>
      <c r="H54" s="268"/>
      <c r="I54" s="270">
        <v>29</v>
      </c>
    </row>
    <row r="55" spans="1:9" x14ac:dyDescent="0.2">
      <c r="A55" s="33" t="s">
        <v>17</v>
      </c>
      <c r="B55" s="271">
        <v>4</v>
      </c>
      <c r="C55" s="114">
        <v>2</v>
      </c>
      <c r="D55" s="114"/>
      <c r="E55" s="114"/>
      <c r="F55" s="114"/>
      <c r="G55" s="114">
        <v>4</v>
      </c>
      <c r="H55" s="114"/>
      <c r="I55" s="273">
        <v>10</v>
      </c>
    </row>
    <row r="56" spans="1:9" ht="15.75" thickBot="1" x14ac:dyDescent="0.25">
      <c r="A56" s="34" t="s">
        <v>472</v>
      </c>
      <c r="B56" s="274">
        <v>6</v>
      </c>
      <c r="C56" s="275">
        <v>7</v>
      </c>
      <c r="D56" s="275">
        <v>1</v>
      </c>
      <c r="E56" s="275"/>
      <c r="F56" s="275"/>
      <c r="G56" s="275">
        <v>5</v>
      </c>
      <c r="H56" s="275"/>
      <c r="I56" s="277">
        <v>19</v>
      </c>
    </row>
    <row r="57" spans="1:9" ht="16.5" thickBot="1" x14ac:dyDescent="0.3">
      <c r="A57" s="54" t="s">
        <v>18</v>
      </c>
      <c r="B57" s="278">
        <v>152</v>
      </c>
      <c r="C57" s="117">
        <v>148</v>
      </c>
      <c r="D57" s="117">
        <v>7</v>
      </c>
      <c r="E57" s="117">
        <v>10</v>
      </c>
      <c r="F57" s="117">
        <v>1</v>
      </c>
      <c r="G57" s="117">
        <v>87</v>
      </c>
      <c r="H57" s="117">
        <v>3</v>
      </c>
      <c r="I57" s="280">
        <v>408</v>
      </c>
    </row>
  </sheetData>
  <sheetProtection password="C6D6" sheet="1" objects="1" scenarios="1"/>
  <mergeCells count="8">
    <mergeCell ref="G4:G5"/>
    <mergeCell ref="H4:H5"/>
    <mergeCell ref="I4:I5"/>
    <mergeCell ref="B4:B5"/>
    <mergeCell ref="C4:C5"/>
    <mergeCell ref="D4:D5"/>
    <mergeCell ref="E4:E5"/>
    <mergeCell ref="F4:F5"/>
  </mergeCells>
  <hyperlinks>
    <hyperlink ref="A2" location="Contents!A1" display="Back to contents"/>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76"/>
  <sheetViews>
    <sheetView showGridLines="0" zoomScaleNormal="100" workbookViewId="0">
      <pane xSplit="3" ySplit="6" topLeftCell="D64" activePane="bottomRight" state="frozen"/>
      <selection pane="topRight" activeCell="C1" sqref="C1"/>
      <selection pane="bottomLeft" activeCell="A4" sqref="A4"/>
      <selection pane="bottomRight" activeCell="C76" sqref="C76:L76"/>
    </sheetView>
  </sheetViews>
  <sheetFormatPr defaultRowHeight="15" x14ac:dyDescent="0.25"/>
  <cols>
    <col min="1" max="1" width="2" style="307" customWidth="1"/>
    <col min="2" max="2" width="2.33203125" style="307" customWidth="1"/>
    <col min="3" max="3" width="19.88671875" style="307" customWidth="1"/>
    <col min="4" max="42" width="6" style="307" customWidth="1"/>
    <col min="43" max="43" width="4.88671875" style="307" customWidth="1"/>
    <col min="44" max="44" width="8.33203125" style="307" customWidth="1"/>
    <col min="45" max="45" width="10.21875" style="307" customWidth="1"/>
    <col min="46" max="46" width="10.88671875" style="307" customWidth="1"/>
    <col min="47" max="47" width="7.5546875" style="307" customWidth="1"/>
    <col min="48" max="48" width="10" style="308" customWidth="1"/>
    <col min="49" max="16384" width="8.88671875" style="307"/>
  </cols>
  <sheetData>
    <row r="1" spans="1:48" ht="15.75" x14ac:dyDescent="0.25">
      <c r="A1" s="306" t="s">
        <v>504</v>
      </c>
    </row>
    <row r="2" spans="1:48" x14ac:dyDescent="0.25">
      <c r="A2" s="9" t="s">
        <v>27</v>
      </c>
    </row>
    <row r="3" spans="1:48" ht="12.75" customHeight="1" x14ac:dyDescent="0.25"/>
    <row r="4" spans="1:48" x14ac:dyDescent="0.25">
      <c r="A4" s="802" t="s">
        <v>239</v>
      </c>
      <c r="B4" s="803"/>
      <c r="C4" s="808" t="s">
        <v>240</v>
      </c>
      <c r="D4" s="785" t="s">
        <v>6</v>
      </c>
      <c r="E4" s="785"/>
      <c r="F4" s="785"/>
      <c r="G4" s="785"/>
      <c r="H4" s="785"/>
      <c r="I4" s="785" t="s">
        <v>88</v>
      </c>
      <c r="J4" s="785"/>
      <c r="K4" s="785"/>
      <c r="L4" s="785"/>
      <c r="M4" s="785"/>
      <c r="N4" s="785"/>
      <c r="O4" s="785"/>
      <c r="P4" s="785"/>
      <c r="Q4" s="785"/>
      <c r="R4" s="785"/>
      <c r="S4" s="785" t="s">
        <v>11</v>
      </c>
      <c r="T4" s="785"/>
      <c r="U4" s="785"/>
      <c r="V4" s="785"/>
      <c r="W4" s="785"/>
      <c r="X4" s="785"/>
      <c r="Y4" s="785"/>
      <c r="Z4" s="785"/>
      <c r="AA4" s="785" t="s">
        <v>90</v>
      </c>
      <c r="AB4" s="785"/>
      <c r="AC4" s="785"/>
      <c r="AD4" s="785"/>
      <c r="AE4" s="785"/>
      <c r="AF4" s="785"/>
      <c r="AG4" s="785"/>
      <c r="AH4" s="785"/>
      <c r="AI4" s="785" t="s">
        <v>17</v>
      </c>
      <c r="AJ4" s="785"/>
      <c r="AK4" s="785"/>
      <c r="AL4" s="785"/>
      <c r="AM4" s="785"/>
      <c r="AN4" s="785"/>
      <c r="AO4" s="785"/>
      <c r="AP4" s="785"/>
      <c r="AQ4" s="309"/>
      <c r="AR4" s="310"/>
      <c r="AS4" s="311"/>
      <c r="AT4" s="311"/>
      <c r="AU4" s="311"/>
    </row>
    <row r="5" spans="1:48" x14ac:dyDescent="0.25">
      <c r="A5" s="804"/>
      <c r="B5" s="805"/>
      <c r="C5" s="809"/>
      <c r="D5" s="788" t="s">
        <v>441</v>
      </c>
      <c r="E5" s="788" t="s">
        <v>442</v>
      </c>
      <c r="F5" s="788" t="s">
        <v>443</v>
      </c>
      <c r="G5" s="788" t="s">
        <v>444</v>
      </c>
      <c r="H5" s="788" t="s">
        <v>445</v>
      </c>
      <c r="I5" s="786" t="s">
        <v>451</v>
      </c>
      <c r="J5" s="786" t="s">
        <v>452</v>
      </c>
      <c r="K5" s="786" t="s">
        <v>453</v>
      </c>
      <c r="L5" s="786" t="s">
        <v>446</v>
      </c>
      <c r="M5" s="786" t="s">
        <v>447</v>
      </c>
      <c r="N5" s="786" t="s">
        <v>448</v>
      </c>
      <c r="O5" s="786" t="s">
        <v>449</v>
      </c>
      <c r="P5" s="786" t="s">
        <v>450</v>
      </c>
      <c r="Q5" s="786" t="s">
        <v>178</v>
      </c>
      <c r="R5" s="786" t="s">
        <v>8</v>
      </c>
      <c r="S5" s="792" t="s">
        <v>454</v>
      </c>
      <c r="T5" s="792" t="s">
        <v>455</v>
      </c>
      <c r="U5" s="792" t="s">
        <v>456</v>
      </c>
      <c r="V5" s="792" t="s">
        <v>457</v>
      </c>
      <c r="W5" s="792" t="s">
        <v>458</v>
      </c>
      <c r="X5" s="792" t="s">
        <v>459</v>
      </c>
      <c r="Y5" s="792" t="s">
        <v>460</v>
      </c>
      <c r="Z5" s="792" t="s">
        <v>461</v>
      </c>
      <c r="AA5" s="790" t="s">
        <v>462</v>
      </c>
      <c r="AB5" s="790" t="s">
        <v>463</v>
      </c>
      <c r="AC5" s="790" t="s">
        <v>464</v>
      </c>
      <c r="AD5" s="790" t="s">
        <v>465</v>
      </c>
      <c r="AE5" s="790" t="s">
        <v>466</v>
      </c>
      <c r="AF5" s="790" t="s">
        <v>90</v>
      </c>
      <c r="AG5" s="790" t="s">
        <v>467</v>
      </c>
      <c r="AH5" s="790" t="s">
        <v>14</v>
      </c>
      <c r="AI5" s="794" t="s">
        <v>15</v>
      </c>
      <c r="AJ5" s="794" t="s">
        <v>481</v>
      </c>
      <c r="AK5" s="794" t="s">
        <v>468</v>
      </c>
      <c r="AL5" s="794" t="s">
        <v>469</v>
      </c>
      <c r="AM5" s="794" t="s">
        <v>470</v>
      </c>
      <c r="AN5" s="794" t="s">
        <v>471</v>
      </c>
      <c r="AO5" s="794" t="s">
        <v>17</v>
      </c>
      <c r="AP5" s="794" t="s">
        <v>472</v>
      </c>
      <c r="AQ5" s="312"/>
      <c r="AR5" s="313"/>
      <c r="AS5" s="314"/>
      <c r="AT5" s="314"/>
      <c r="AU5" s="311"/>
    </row>
    <row r="6" spans="1:48" ht="134.25" customHeight="1" thickBot="1" x14ac:dyDescent="0.3">
      <c r="A6" s="806"/>
      <c r="B6" s="807"/>
      <c r="C6" s="315" t="s">
        <v>494</v>
      </c>
      <c r="D6" s="789"/>
      <c r="E6" s="789"/>
      <c r="F6" s="789"/>
      <c r="G6" s="789"/>
      <c r="H6" s="789"/>
      <c r="I6" s="787"/>
      <c r="J6" s="787"/>
      <c r="K6" s="787"/>
      <c r="L6" s="787"/>
      <c r="M6" s="787"/>
      <c r="N6" s="787"/>
      <c r="O6" s="787"/>
      <c r="P6" s="787"/>
      <c r="Q6" s="787"/>
      <c r="R6" s="787"/>
      <c r="S6" s="793"/>
      <c r="T6" s="793"/>
      <c r="U6" s="793"/>
      <c r="V6" s="793"/>
      <c r="W6" s="793"/>
      <c r="X6" s="793"/>
      <c r="Y6" s="793"/>
      <c r="Z6" s="793"/>
      <c r="AA6" s="791"/>
      <c r="AB6" s="791"/>
      <c r="AC6" s="791"/>
      <c r="AD6" s="791"/>
      <c r="AE6" s="791"/>
      <c r="AF6" s="791"/>
      <c r="AG6" s="791"/>
      <c r="AH6" s="791"/>
      <c r="AI6" s="795"/>
      <c r="AJ6" s="795"/>
      <c r="AK6" s="795"/>
      <c r="AL6" s="795"/>
      <c r="AM6" s="795"/>
      <c r="AN6" s="795"/>
      <c r="AO6" s="795"/>
      <c r="AP6" s="795"/>
      <c r="AQ6" s="316" t="s">
        <v>87</v>
      </c>
      <c r="AR6" s="317" t="s">
        <v>506</v>
      </c>
      <c r="AS6" s="318" t="s">
        <v>94</v>
      </c>
      <c r="AT6" s="317" t="s">
        <v>507</v>
      </c>
      <c r="AU6" s="678"/>
      <c r="AV6" s="679"/>
    </row>
    <row r="7" spans="1:48" ht="30" customHeight="1" x14ac:dyDescent="0.25">
      <c r="A7" s="796" t="s">
        <v>6</v>
      </c>
      <c r="B7" s="798" t="s">
        <v>441</v>
      </c>
      <c r="C7" s="799"/>
      <c r="D7" s="319">
        <v>68</v>
      </c>
      <c r="E7" s="320"/>
      <c r="F7" s="320">
        <v>1</v>
      </c>
      <c r="G7" s="320">
        <v>11</v>
      </c>
      <c r="H7" s="321">
        <v>9</v>
      </c>
      <c r="I7" s="322"/>
      <c r="J7" s="323"/>
      <c r="K7" s="323"/>
      <c r="L7" s="323"/>
      <c r="M7" s="323"/>
      <c r="N7" s="323">
        <v>2</v>
      </c>
      <c r="O7" s="323">
        <v>1</v>
      </c>
      <c r="P7" s="323"/>
      <c r="Q7" s="323">
        <v>1</v>
      </c>
      <c r="R7" s="323"/>
      <c r="S7" s="323"/>
      <c r="T7" s="323"/>
      <c r="U7" s="323"/>
      <c r="V7" s="323"/>
      <c r="W7" s="323"/>
      <c r="X7" s="323"/>
      <c r="Y7" s="323"/>
      <c r="Z7" s="323"/>
      <c r="AA7" s="323"/>
      <c r="AB7" s="323"/>
      <c r="AC7" s="323"/>
      <c r="AD7" s="323"/>
      <c r="AE7" s="323"/>
      <c r="AF7" s="323"/>
      <c r="AG7" s="323"/>
      <c r="AH7" s="323"/>
      <c r="AI7" s="323"/>
      <c r="AJ7" s="323"/>
      <c r="AK7" s="323"/>
      <c r="AL7" s="323"/>
      <c r="AM7" s="323"/>
      <c r="AN7" s="323"/>
      <c r="AO7" s="323"/>
      <c r="AP7" s="323"/>
      <c r="AQ7" s="324">
        <v>12</v>
      </c>
      <c r="AR7" s="325">
        <v>105</v>
      </c>
      <c r="AS7" s="358">
        <v>7</v>
      </c>
      <c r="AT7" s="358">
        <v>105</v>
      </c>
      <c r="AU7" s="663"/>
      <c r="AV7" s="373"/>
    </row>
    <row r="8" spans="1:48" ht="30" customHeight="1" x14ac:dyDescent="0.25">
      <c r="A8" s="797"/>
      <c r="B8" s="800" t="s">
        <v>442</v>
      </c>
      <c r="C8" s="801"/>
      <c r="D8" s="326">
        <v>1</v>
      </c>
      <c r="E8" s="327">
        <v>126</v>
      </c>
      <c r="F8" s="328">
        <v>6</v>
      </c>
      <c r="G8" s="328">
        <v>5</v>
      </c>
      <c r="H8" s="329">
        <v>1</v>
      </c>
      <c r="I8" s="330"/>
      <c r="J8" s="328"/>
      <c r="K8" s="328"/>
      <c r="L8" s="328"/>
      <c r="M8" s="328"/>
      <c r="N8" s="328"/>
      <c r="O8" s="328"/>
      <c r="P8" s="328"/>
      <c r="Q8" s="328"/>
      <c r="R8" s="328"/>
      <c r="S8" s="328"/>
      <c r="T8" s="328"/>
      <c r="U8" s="328"/>
      <c r="V8" s="328"/>
      <c r="W8" s="328"/>
      <c r="X8" s="328"/>
      <c r="Y8" s="328"/>
      <c r="Z8" s="328"/>
      <c r="AA8" s="328"/>
      <c r="AB8" s="328"/>
      <c r="AC8" s="328"/>
      <c r="AD8" s="328"/>
      <c r="AE8" s="328"/>
      <c r="AF8" s="328"/>
      <c r="AG8" s="328"/>
      <c r="AH8" s="328"/>
      <c r="AI8" s="328"/>
      <c r="AJ8" s="328"/>
      <c r="AK8" s="328"/>
      <c r="AL8" s="328"/>
      <c r="AM8" s="328"/>
      <c r="AN8" s="328"/>
      <c r="AO8" s="328"/>
      <c r="AP8" s="328"/>
      <c r="AQ8" s="331">
        <v>62</v>
      </c>
      <c r="AR8" s="325">
        <v>201</v>
      </c>
      <c r="AS8" s="358">
        <v>12</v>
      </c>
      <c r="AT8" s="358">
        <v>196</v>
      </c>
      <c r="AU8" s="663"/>
      <c r="AV8" s="373"/>
    </row>
    <row r="9" spans="1:48" ht="30" customHeight="1" x14ac:dyDescent="0.25">
      <c r="A9" s="797"/>
      <c r="B9" s="800" t="s">
        <v>443</v>
      </c>
      <c r="C9" s="801"/>
      <c r="D9" s="326">
        <v>3</v>
      </c>
      <c r="E9" s="328">
        <v>3</v>
      </c>
      <c r="F9" s="327">
        <v>56</v>
      </c>
      <c r="G9" s="328">
        <v>1</v>
      </c>
      <c r="H9" s="329"/>
      <c r="I9" s="330"/>
      <c r="J9" s="328"/>
      <c r="K9" s="328"/>
      <c r="L9" s="328"/>
      <c r="M9" s="328"/>
      <c r="N9" s="328"/>
      <c r="O9" s="328"/>
      <c r="P9" s="328"/>
      <c r="Q9" s="328"/>
      <c r="R9" s="328"/>
      <c r="S9" s="328"/>
      <c r="T9" s="328"/>
      <c r="U9" s="328"/>
      <c r="V9" s="328"/>
      <c r="W9" s="328"/>
      <c r="X9" s="328"/>
      <c r="Y9" s="328"/>
      <c r="Z9" s="328"/>
      <c r="AA9" s="328"/>
      <c r="AB9" s="328"/>
      <c r="AC9" s="328"/>
      <c r="AD9" s="328"/>
      <c r="AE9" s="328"/>
      <c r="AF9" s="328"/>
      <c r="AG9" s="328"/>
      <c r="AH9" s="328"/>
      <c r="AI9" s="328"/>
      <c r="AJ9" s="328"/>
      <c r="AK9" s="328"/>
      <c r="AL9" s="328"/>
      <c r="AM9" s="328"/>
      <c r="AN9" s="328"/>
      <c r="AO9" s="328"/>
      <c r="AP9" s="328"/>
      <c r="AQ9" s="331">
        <v>9</v>
      </c>
      <c r="AR9" s="325">
        <v>72</v>
      </c>
      <c r="AS9" s="358">
        <v>6</v>
      </c>
      <c r="AT9" s="358">
        <v>66</v>
      </c>
      <c r="AU9" s="663"/>
      <c r="AV9" s="373"/>
    </row>
    <row r="10" spans="1:48" ht="30" customHeight="1" x14ac:dyDescent="0.25">
      <c r="A10" s="797"/>
      <c r="B10" s="800" t="s">
        <v>444</v>
      </c>
      <c r="C10" s="801"/>
      <c r="D10" s="326">
        <v>14</v>
      </c>
      <c r="E10" s="328">
        <v>1</v>
      </c>
      <c r="F10" s="328">
        <v>2</v>
      </c>
      <c r="G10" s="327">
        <v>65</v>
      </c>
      <c r="H10" s="329">
        <v>2</v>
      </c>
      <c r="I10" s="330">
        <v>1</v>
      </c>
      <c r="J10" s="328"/>
      <c r="K10" s="328">
        <v>1</v>
      </c>
      <c r="L10" s="328"/>
      <c r="M10" s="328">
        <v>21</v>
      </c>
      <c r="N10" s="328">
        <v>2</v>
      </c>
      <c r="O10" s="328">
        <v>14</v>
      </c>
      <c r="P10" s="328">
        <v>1</v>
      </c>
      <c r="Q10" s="328"/>
      <c r="R10" s="328">
        <v>2</v>
      </c>
      <c r="S10" s="328"/>
      <c r="T10" s="328"/>
      <c r="U10" s="328"/>
      <c r="V10" s="328"/>
      <c r="W10" s="328"/>
      <c r="X10" s="328"/>
      <c r="Y10" s="328"/>
      <c r="Z10" s="328"/>
      <c r="AA10" s="328"/>
      <c r="AB10" s="328"/>
      <c r="AC10" s="328"/>
      <c r="AD10" s="328"/>
      <c r="AE10" s="328"/>
      <c r="AF10" s="328"/>
      <c r="AG10" s="328"/>
      <c r="AH10" s="328"/>
      <c r="AI10" s="328"/>
      <c r="AJ10" s="328"/>
      <c r="AK10" s="328"/>
      <c r="AL10" s="328"/>
      <c r="AM10" s="328"/>
      <c r="AN10" s="328"/>
      <c r="AO10" s="328"/>
      <c r="AP10" s="328"/>
      <c r="AQ10" s="331">
        <v>8</v>
      </c>
      <c r="AR10" s="325">
        <v>134</v>
      </c>
      <c r="AS10" s="358">
        <v>12</v>
      </c>
      <c r="AT10" s="358">
        <v>133</v>
      </c>
      <c r="AU10" s="663"/>
      <c r="AV10" s="373"/>
    </row>
    <row r="11" spans="1:48" ht="30" customHeight="1" thickBot="1" x14ac:dyDescent="0.3">
      <c r="A11" s="797"/>
      <c r="B11" s="800" t="s">
        <v>445</v>
      </c>
      <c r="C11" s="801"/>
      <c r="D11" s="332">
        <v>7</v>
      </c>
      <c r="E11" s="333"/>
      <c r="F11" s="333"/>
      <c r="G11" s="333"/>
      <c r="H11" s="334">
        <v>100</v>
      </c>
      <c r="I11" s="335">
        <v>1</v>
      </c>
      <c r="J11" s="336"/>
      <c r="K11" s="336"/>
      <c r="L11" s="336"/>
      <c r="M11" s="336"/>
      <c r="N11" s="336"/>
      <c r="O11" s="336"/>
      <c r="P11" s="336"/>
      <c r="Q11" s="336"/>
      <c r="R11" s="336">
        <v>1</v>
      </c>
      <c r="S11" s="328"/>
      <c r="T11" s="328"/>
      <c r="U11" s="328"/>
      <c r="V11" s="328"/>
      <c r="W11" s="328"/>
      <c r="X11" s="328"/>
      <c r="Y11" s="328"/>
      <c r="Z11" s="328"/>
      <c r="AA11" s="328"/>
      <c r="AB11" s="328"/>
      <c r="AC11" s="328"/>
      <c r="AD11" s="328"/>
      <c r="AE11" s="328"/>
      <c r="AF11" s="328"/>
      <c r="AG11" s="328"/>
      <c r="AH11" s="328"/>
      <c r="AI11" s="328"/>
      <c r="AJ11" s="328"/>
      <c r="AK11" s="328"/>
      <c r="AL11" s="328"/>
      <c r="AM11" s="328"/>
      <c r="AN11" s="328"/>
      <c r="AO11" s="328"/>
      <c r="AP11" s="328"/>
      <c r="AQ11" s="331">
        <v>20</v>
      </c>
      <c r="AR11" s="325">
        <v>129</v>
      </c>
      <c r="AS11" s="358">
        <v>8</v>
      </c>
      <c r="AT11" s="358">
        <v>126</v>
      </c>
      <c r="AU11" s="663"/>
      <c r="AV11" s="373"/>
    </row>
    <row r="12" spans="1:48" ht="30" customHeight="1" x14ac:dyDescent="0.25">
      <c r="A12" s="797" t="s">
        <v>88</v>
      </c>
      <c r="B12" s="810" t="s">
        <v>451</v>
      </c>
      <c r="C12" s="811"/>
      <c r="D12" s="322"/>
      <c r="E12" s="323"/>
      <c r="F12" s="323"/>
      <c r="G12" s="323"/>
      <c r="H12" s="337"/>
      <c r="I12" s="319">
        <v>23</v>
      </c>
      <c r="J12" s="320"/>
      <c r="K12" s="320">
        <v>9</v>
      </c>
      <c r="L12" s="320"/>
      <c r="M12" s="320"/>
      <c r="N12" s="320"/>
      <c r="O12" s="320"/>
      <c r="P12" s="320"/>
      <c r="Q12" s="320">
        <v>1</v>
      </c>
      <c r="R12" s="321"/>
      <c r="S12" s="330"/>
      <c r="T12" s="328"/>
      <c r="U12" s="328"/>
      <c r="V12" s="328"/>
      <c r="W12" s="328"/>
      <c r="X12" s="328"/>
      <c r="Y12" s="328"/>
      <c r="Z12" s="328"/>
      <c r="AA12" s="328"/>
      <c r="AB12" s="328"/>
      <c r="AC12" s="328"/>
      <c r="AD12" s="328"/>
      <c r="AE12" s="328"/>
      <c r="AF12" s="328"/>
      <c r="AG12" s="328"/>
      <c r="AH12" s="328"/>
      <c r="AI12" s="328"/>
      <c r="AJ12" s="328"/>
      <c r="AK12" s="328"/>
      <c r="AL12" s="328"/>
      <c r="AM12" s="328"/>
      <c r="AN12" s="328"/>
      <c r="AO12" s="328"/>
      <c r="AP12" s="328"/>
      <c r="AQ12" s="331"/>
      <c r="AR12" s="325">
        <v>33</v>
      </c>
      <c r="AS12" s="358">
        <v>3</v>
      </c>
      <c r="AT12" s="358">
        <v>33</v>
      </c>
      <c r="AU12" s="663"/>
      <c r="AV12" s="373"/>
    </row>
    <row r="13" spans="1:48" ht="30" customHeight="1" x14ac:dyDescent="0.25">
      <c r="A13" s="797"/>
      <c r="B13" s="810" t="s">
        <v>452</v>
      </c>
      <c r="C13" s="811"/>
      <c r="D13" s="330"/>
      <c r="E13" s="328"/>
      <c r="F13" s="328"/>
      <c r="G13" s="328"/>
      <c r="H13" s="338"/>
      <c r="I13" s="326">
        <v>6</v>
      </c>
      <c r="J13" s="327">
        <v>63</v>
      </c>
      <c r="K13" s="328">
        <v>1</v>
      </c>
      <c r="L13" s="328">
        <v>1</v>
      </c>
      <c r="M13" s="328"/>
      <c r="N13" s="328">
        <v>4</v>
      </c>
      <c r="O13" s="328"/>
      <c r="P13" s="328">
        <v>5</v>
      </c>
      <c r="Q13" s="328">
        <v>3</v>
      </c>
      <c r="R13" s="329"/>
      <c r="S13" s="330"/>
      <c r="T13" s="328"/>
      <c r="U13" s="328"/>
      <c r="V13" s="328"/>
      <c r="W13" s="328"/>
      <c r="X13" s="328"/>
      <c r="Y13" s="328"/>
      <c r="Z13" s="328">
        <v>6</v>
      </c>
      <c r="AA13" s="328"/>
      <c r="AB13" s="328"/>
      <c r="AC13" s="328"/>
      <c r="AD13" s="328"/>
      <c r="AE13" s="328"/>
      <c r="AF13" s="328"/>
      <c r="AG13" s="328"/>
      <c r="AH13" s="328"/>
      <c r="AI13" s="328"/>
      <c r="AJ13" s="328"/>
      <c r="AK13" s="328"/>
      <c r="AL13" s="328"/>
      <c r="AM13" s="328"/>
      <c r="AN13" s="328"/>
      <c r="AO13" s="328"/>
      <c r="AP13" s="328"/>
      <c r="AQ13" s="331">
        <v>7</v>
      </c>
      <c r="AR13" s="325">
        <v>96</v>
      </c>
      <c r="AS13" s="358">
        <v>5</v>
      </c>
      <c r="AT13" s="358">
        <v>96</v>
      </c>
      <c r="AU13" s="663"/>
      <c r="AV13" s="373"/>
    </row>
    <row r="14" spans="1:48" ht="30" customHeight="1" x14ac:dyDescent="0.25">
      <c r="A14" s="797"/>
      <c r="B14" s="339" t="s">
        <v>453</v>
      </c>
      <c r="C14" s="340"/>
      <c r="D14" s="330"/>
      <c r="E14" s="328"/>
      <c r="F14" s="328"/>
      <c r="G14" s="328"/>
      <c r="H14" s="338"/>
      <c r="I14" s="326">
        <v>24</v>
      </c>
      <c r="J14" s="328"/>
      <c r="K14" s="327">
        <v>33</v>
      </c>
      <c r="L14" s="328">
        <v>1</v>
      </c>
      <c r="M14" s="328"/>
      <c r="N14" s="328"/>
      <c r="O14" s="328"/>
      <c r="P14" s="328">
        <v>1</v>
      </c>
      <c r="Q14" s="328">
        <v>15</v>
      </c>
      <c r="R14" s="329"/>
      <c r="S14" s="330"/>
      <c r="T14" s="328"/>
      <c r="U14" s="328"/>
      <c r="V14" s="328"/>
      <c r="W14" s="328"/>
      <c r="X14" s="328"/>
      <c r="Y14" s="328"/>
      <c r="Z14" s="328"/>
      <c r="AA14" s="328"/>
      <c r="AB14" s="328"/>
      <c r="AC14" s="328"/>
      <c r="AD14" s="328"/>
      <c r="AE14" s="328"/>
      <c r="AF14" s="328"/>
      <c r="AG14" s="328"/>
      <c r="AH14" s="328"/>
      <c r="AI14" s="328"/>
      <c r="AJ14" s="328"/>
      <c r="AK14" s="328"/>
      <c r="AL14" s="328"/>
      <c r="AM14" s="328"/>
      <c r="AN14" s="328"/>
      <c r="AO14" s="328"/>
      <c r="AP14" s="328"/>
      <c r="AQ14" s="331">
        <v>13</v>
      </c>
      <c r="AR14" s="325">
        <v>87</v>
      </c>
      <c r="AS14" s="358">
        <v>4</v>
      </c>
      <c r="AT14" s="358">
        <v>87</v>
      </c>
      <c r="AU14" s="663"/>
      <c r="AV14" s="373"/>
    </row>
    <row r="15" spans="1:48" ht="30" customHeight="1" x14ac:dyDescent="0.25">
      <c r="A15" s="797"/>
      <c r="B15" s="810" t="s">
        <v>446</v>
      </c>
      <c r="C15" s="811"/>
      <c r="D15" s="330"/>
      <c r="E15" s="328"/>
      <c r="F15" s="328"/>
      <c r="G15" s="328">
        <v>1</v>
      </c>
      <c r="H15" s="338">
        <v>1</v>
      </c>
      <c r="I15" s="326"/>
      <c r="J15" s="328"/>
      <c r="K15" s="328">
        <v>1</v>
      </c>
      <c r="L15" s="327">
        <v>22</v>
      </c>
      <c r="M15" s="328">
        <v>5</v>
      </c>
      <c r="N15" s="328">
        <v>4</v>
      </c>
      <c r="O15" s="328">
        <v>3</v>
      </c>
      <c r="P15" s="328">
        <v>7</v>
      </c>
      <c r="Q15" s="328"/>
      <c r="R15" s="329">
        <v>13</v>
      </c>
      <c r="S15" s="330"/>
      <c r="T15" s="328"/>
      <c r="U15" s="328"/>
      <c r="V15" s="328"/>
      <c r="W15" s="328"/>
      <c r="X15" s="328"/>
      <c r="Y15" s="328"/>
      <c r="Z15" s="328"/>
      <c r="AA15" s="328"/>
      <c r="AB15" s="328"/>
      <c r="AC15" s="328"/>
      <c r="AD15" s="328"/>
      <c r="AE15" s="328"/>
      <c r="AF15" s="328"/>
      <c r="AG15" s="328"/>
      <c r="AH15" s="328"/>
      <c r="AI15" s="328"/>
      <c r="AJ15" s="328"/>
      <c r="AK15" s="328"/>
      <c r="AL15" s="328"/>
      <c r="AM15" s="328"/>
      <c r="AN15" s="328"/>
      <c r="AO15" s="328"/>
      <c r="AP15" s="328"/>
      <c r="AQ15" s="331"/>
      <c r="AR15" s="325">
        <v>57</v>
      </c>
      <c r="AS15" s="358">
        <v>5</v>
      </c>
      <c r="AT15" s="358">
        <v>57</v>
      </c>
      <c r="AU15" s="663"/>
      <c r="AV15" s="373"/>
    </row>
    <row r="16" spans="1:48" ht="30" customHeight="1" x14ac:dyDescent="0.25">
      <c r="A16" s="797"/>
      <c r="B16" s="810" t="s">
        <v>447</v>
      </c>
      <c r="C16" s="811"/>
      <c r="D16" s="330"/>
      <c r="E16" s="328"/>
      <c r="F16" s="328"/>
      <c r="G16" s="328">
        <v>1</v>
      </c>
      <c r="H16" s="338"/>
      <c r="I16" s="326"/>
      <c r="J16" s="328"/>
      <c r="K16" s="328"/>
      <c r="L16" s="328">
        <v>1</v>
      </c>
      <c r="M16" s="327">
        <v>26</v>
      </c>
      <c r="N16" s="328"/>
      <c r="O16" s="328">
        <v>1</v>
      </c>
      <c r="P16" s="328">
        <v>1</v>
      </c>
      <c r="Q16" s="328">
        <v>1</v>
      </c>
      <c r="R16" s="329">
        <v>2</v>
      </c>
      <c r="S16" s="330"/>
      <c r="T16" s="328"/>
      <c r="U16" s="328"/>
      <c r="V16" s="328"/>
      <c r="W16" s="328"/>
      <c r="X16" s="328"/>
      <c r="Y16" s="328"/>
      <c r="Z16" s="328"/>
      <c r="AA16" s="328"/>
      <c r="AB16" s="328"/>
      <c r="AC16" s="328"/>
      <c r="AD16" s="328"/>
      <c r="AE16" s="328"/>
      <c r="AF16" s="328"/>
      <c r="AG16" s="328"/>
      <c r="AH16" s="328"/>
      <c r="AI16" s="328"/>
      <c r="AJ16" s="328"/>
      <c r="AK16" s="328"/>
      <c r="AL16" s="328"/>
      <c r="AM16" s="328"/>
      <c r="AN16" s="328"/>
      <c r="AO16" s="328"/>
      <c r="AP16" s="328"/>
      <c r="AQ16" s="331"/>
      <c r="AR16" s="325">
        <v>33</v>
      </c>
      <c r="AS16" s="358">
        <v>3</v>
      </c>
      <c r="AT16" s="358">
        <v>33</v>
      </c>
      <c r="AU16" s="663"/>
      <c r="AV16" s="373"/>
    </row>
    <row r="17" spans="1:48" ht="30" customHeight="1" x14ac:dyDescent="0.25">
      <c r="A17" s="797"/>
      <c r="B17" s="810" t="s">
        <v>448</v>
      </c>
      <c r="C17" s="811"/>
      <c r="D17" s="330"/>
      <c r="E17" s="328"/>
      <c r="F17" s="328"/>
      <c r="G17" s="328">
        <v>3</v>
      </c>
      <c r="H17" s="338"/>
      <c r="I17" s="326"/>
      <c r="J17" s="328"/>
      <c r="K17" s="328"/>
      <c r="L17" s="328">
        <v>5</v>
      </c>
      <c r="M17" s="328">
        <v>7</v>
      </c>
      <c r="N17" s="327">
        <v>144</v>
      </c>
      <c r="O17" s="328">
        <v>2</v>
      </c>
      <c r="P17" s="328">
        <v>30</v>
      </c>
      <c r="Q17" s="328">
        <v>6</v>
      </c>
      <c r="R17" s="329">
        <v>18</v>
      </c>
      <c r="S17" s="330"/>
      <c r="T17" s="328"/>
      <c r="U17" s="328"/>
      <c r="V17" s="328"/>
      <c r="W17" s="328"/>
      <c r="X17" s="328"/>
      <c r="Y17" s="328"/>
      <c r="Z17" s="328"/>
      <c r="AA17" s="328"/>
      <c r="AB17" s="328"/>
      <c r="AC17" s="328"/>
      <c r="AD17" s="328"/>
      <c r="AE17" s="328"/>
      <c r="AF17" s="328"/>
      <c r="AG17" s="328"/>
      <c r="AH17" s="328"/>
      <c r="AI17" s="328"/>
      <c r="AJ17" s="328"/>
      <c r="AK17" s="328"/>
      <c r="AL17" s="328"/>
      <c r="AM17" s="328"/>
      <c r="AN17" s="328"/>
      <c r="AO17" s="328"/>
      <c r="AP17" s="328"/>
      <c r="AQ17" s="331">
        <v>15</v>
      </c>
      <c r="AR17" s="325">
        <v>230</v>
      </c>
      <c r="AS17" s="358">
        <v>15</v>
      </c>
      <c r="AT17" s="358">
        <v>225</v>
      </c>
      <c r="AU17" s="663"/>
      <c r="AV17" s="373"/>
    </row>
    <row r="18" spans="1:48" ht="30" customHeight="1" x14ac:dyDescent="0.25">
      <c r="A18" s="797"/>
      <c r="B18" s="810" t="s">
        <v>449</v>
      </c>
      <c r="C18" s="811"/>
      <c r="D18" s="330">
        <v>1</v>
      </c>
      <c r="E18" s="328"/>
      <c r="F18" s="328"/>
      <c r="G18" s="328">
        <v>15</v>
      </c>
      <c r="H18" s="338"/>
      <c r="I18" s="326"/>
      <c r="J18" s="328"/>
      <c r="K18" s="328"/>
      <c r="L18" s="328"/>
      <c r="M18" s="328">
        <v>20</v>
      </c>
      <c r="N18" s="328">
        <v>3</v>
      </c>
      <c r="O18" s="327">
        <v>38</v>
      </c>
      <c r="P18" s="328">
        <v>2</v>
      </c>
      <c r="Q18" s="328"/>
      <c r="R18" s="329">
        <v>17</v>
      </c>
      <c r="S18" s="330"/>
      <c r="T18" s="328"/>
      <c r="U18" s="328"/>
      <c r="V18" s="328"/>
      <c r="W18" s="328"/>
      <c r="X18" s="328"/>
      <c r="Y18" s="328"/>
      <c r="Z18" s="328"/>
      <c r="AA18" s="328"/>
      <c r="AB18" s="328"/>
      <c r="AC18" s="328"/>
      <c r="AD18" s="328"/>
      <c r="AE18" s="328"/>
      <c r="AF18" s="328"/>
      <c r="AG18" s="328"/>
      <c r="AH18" s="328"/>
      <c r="AI18" s="328"/>
      <c r="AJ18" s="328"/>
      <c r="AK18" s="328"/>
      <c r="AL18" s="328"/>
      <c r="AM18" s="328"/>
      <c r="AN18" s="328"/>
      <c r="AO18" s="328"/>
      <c r="AP18" s="328"/>
      <c r="AQ18" s="331">
        <v>1</v>
      </c>
      <c r="AR18" s="325">
        <v>97</v>
      </c>
      <c r="AS18" s="358">
        <v>8</v>
      </c>
      <c r="AT18" s="358">
        <v>95</v>
      </c>
      <c r="AU18" s="663"/>
      <c r="AV18" s="373"/>
    </row>
    <row r="19" spans="1:48" ht="30" customHeight="1" x14ac:dyDescent="0.25">
      <c r="A19" s="797"/>
      <c r="B19" s="810" t="s">
        <v>450</v>
      </c>
      <c r="C19" s="811"/>
      <c r="D19" s="330"/>
      <c r="E19" s="328"/>
      <c r="F19" s="328"/>
      <c r="G19" s="328">
        <v>3</v>
      </c>
      <c r="H19" s="338"/>
      <c r="I19" s="326">
        <v>4</v>
      </c>
      <c r="J19" s="328">
        <v>2</v>
      </c>
      <c r="K19" s="328">
        <v>1</v>
      </c>
      <c r="L19" s="328">
        <v>18</v>
      </c>
      <c r="M19" s="328">
        <v>7</v>
      </c>
      <c r="N19" s="328">
        <v>48</v>
      </c>
      <c r="O19" s="328">
        <v>2</v>
      </c>
      <c r="P19" s="327">
        <v>104</v>
      </c>
      <c r="Q19" s="328">
        <v>2</v>
      </c>
      <c r="R19" s="329">
        <v>16</v>
      </c>
      <c r="S19" s="330"/>
      <c r="T19" s="328"/>
      <c r="U19" s="328"/>
      <c r="V19" s="328"/>
      <c r="W19" s="328"/>
      <c r="X19" s="328">
        <v>1</v>
      </c>
      <c r="Y19" s="328"/>
      <c r="Z19" s="328"/>
      <c r="AA19" s="328"/>
      <c r="AB19" s="328"/>
      <c r="AC19" s="328"/>
      <c r="AD19" s="328"/>
      <c r="AE19" s="328"/>
      <c r="AF19" s="328"/>
      <c r="AG19" s="328"/>
      <c r="AH19" s="328"/>
      <c r="AI19" s="328"/>
      <c r="AJ19" s="328"/>
      <c r="AK19" s="328"/>
      <c r="AL19" s="328"/>
      <c r="AM19" s="328"/>
      <c r="AN19" s="328"/>
      <c r="AO19" s="328"/>
      <c r="AP19" s="328"/>
      <c r="AQ19" s="331">
        <v>11</v>
      </c>
      <c r="AR19" s="325">
        <v>219</v>
      </c>
      <c r="AS19" s="358">
        <v>11</v>
      </c>
      <c r="AT19" s="358">
        <v>218</v>
      </c>
      <c r="AU19" s="663"/>
      <c r="AV19" s="373"/>
    </row>
    <row r="20" spans="1:48" ht="30" customHeight="1" x14ac:dyDescent="0.25">
      <c r="A20" s="797"/>
      <c r="B20" s="810" t="s">
        <v>178</v>
      </c>
      <c r="C20" s="811"/>
      <c r="D20" s="330">
        <v>1</v>
      </c>
      <c r="E20" s="328"/>
      <c r="F20" s="328"/>
      <c r="G20" s="328">
        <v>1</v>
      </c>
      <c r="H20" s="338"/>
      <c r="I20" s="326">
        <v>33</v>
      </c>
      <c r="J20" s="328">
        <v>2</v>
      </c>
      <c r="K20" s="328">
        <v>5</v>
      </c>
      <c r="L20" s="328"/>
      <c r="M20" s="328">
        <v>1</v>
      </c>
      <c r="N20" s="328">
        <v>3</v>
      </c>
      <c r="O20" s="328"/>
      <c r="P20" s="328">
        <v>1</v>
      </c>
      <c r="Q20" s="327">
        <v>65</v>
      </c>
      <c r="R20" s="329">
        <v>1</v>
      </c>
      <c r="S20" s="330"/>
      <c r="T20" s="328"/>
      <c r="U20" s="328"/>
      <c r="V20" s="328"/>
      <c r="W20" s="328"/>
      <c r="X20" s="328"/>
      <c r="Y20" s="328"/>
      <c r="Z20" s="328"/>
      <c r="AA20" s="328"/>
      <c r="AB20" s="328"/>
      <c r="AC20" s="328"/>
      <c r="AD20" s="328"/>
      <c r="AE20" s="328"/>
      <c r="AF20" s="328"/>
      <c r="AG20" s="328"/>
      <c r="AH20" s="328"/>
      <c r="AI20" s="328"/>
      <c r="AJ20" s="328"/>
      <c r="AK20" s="328"/>
      <c r="AL20" s="328"/>
      <c r="AM20" s="328"/>
      <c r="AN20" s="328"/>
      <c r="AO20" s="328"/>
      <c r="AP20" s="328"/>
      <c r="AQ20" s="331">
        <v>4</v>
      </c>
      <c r="AR20" s="325">
        <v>117</v>
      </c>
      <c r="AS20" s="328">
        <v>9</v>
      </c>
      <c r="AT20" s="328">
        <v>114</v>
      </c>
      <c r="AU20" s="663"/>
      <c r="AV20" s="373"/>
    </row>
    <row r="21" spans="1:48" ht="30" customHeight="1" thickBot="1" x14ac:dyDescent="0.3">
      <c r="A21" s="797"/>
      <c r="B21" s="810" t="s">
        <v>8</v>
      </c>
      <c r="C21" s="811"/>
      <c r="D21" s="330"/>
      <c r="E21" s="328"/>
      <c r="F21" s="328"/>
      <c r="G21" s="328">
        <v>2</v>
      </c>
      <c r="H21" s="338"/>
      <c r="I21" s="332">
        <v>9</v>
      </c>
      <c r="J21" s="333">
        <v>1</v>
      </c>
      <c r="K21" s="333">
        <v>4</v>
      </c>
      <c r="L21" s="333">
        <v>1</v>
      </c>
      <c r="M21" s="333">
        <v>9</v>
      </c>
      <c r="N21" s="333">
        <v>3</v>
      </c>
      <c r="O21" s="333">
        <v>25</v>
      </c>
      <c r="P21" s="333">
        <v>21</v>
      </c>
      <c r="Q21" s="333">
        <v>5</v>
      </c>
      <c r="R21" s="334">
        <v>91</v>
      </c>
      <c r="S21" s="335"/>
      <c r="T21" s="336"/>
      <c r="U21" s="336"/>
      <c r="V21" s="336"/>
      <c r="W21" s="336"/>
      <c r="X21" s="336"/>
      <c r="Y21" s="336"/>
      <c r="Z21" s="336"/>
      <c r="AA21" s="328"/>
      <c r="AB21" s="328"/>
      <c r="AC21" s="328"/>
      <c r="AD21" s="328"/>
      <c r="AE21" s="328"/>
      <c r="AF21" s="328"/>
      <c r="AG21" s="328"/>
      <c r="AH21" s="328"/>
      <c r="AI21" s="328"/>
      <c r="AJ21" s="328"/>
      <c r="AK21" s="328"/>
      <c r="AL21" s="328"/>
      <c r="AM21" s="328"/>
      <c r="AN21" s="328"/>
      <c r="AO21" s="328"/>
      <c r="AP21" s="328"/>
      <c r="AQ21" s="331">
        <v>3</v>
      </c>
      <c r="AR21" s="325">
        <v>174</v>
      </c>
      <c r="AS21" s="328">
        <v>11</v>
      </c>
      <c r="AT21" s="328">
        <v>173</v>
      </c>
      <c r="AU21" s="663"/>
      <c r="AV21" s="373"/>
    </row>
    <row r="22" spans="1:48" ht="30" customHeight="1" x14ac:dyDescent="0.25">
      <c r="A22" s="797" t="s">
        <v>11</v>
      </c>
      <c r="B22" s="812" t="s">
        <v>454</v>
      </c>
      <c r="C22" s="813"/>
      <c r="D22" s="330"/>
      <c r="E22" s="328"/>
      <c r="F22" s="328"/>
      <c r="G22" s="328"/>
      <c r="H22" s="328"/>
      <c r="I22" s="323"/>
      <c r="J22" s="323"/>
      <c r="K22" s="323"/>
      <c r="L22" s="323"/>
      <c r="M22" s="323"/>
      <c r="N22" s="323"/>
      <c r="O22" s="323"/>
      <c r="P22" s="323"/>
      <c r="Q22" s="323"/>
      <c r="R22" s="337"/>
      <c r="S22" s="319">
        <v>54</v>
      </c>
      <c r="T22" s="320">
        <v>1</v>
      </c>
      <c r="U22" s="320">
        <v>4</v>
      </c>
      <c r="V22" s="320">
        <v>1</v>
      </c>
      <c r="W22" s="320">
        <v>4</v>
      </c>
      <c r="X22" s="320">
        <v>20</v>
      </c>
      <c r="Y22" s="320">
        <v>3</v>
      </c>
      <c r="Z22" s="321"/>
      <c r="AA22" s="330"/>
      <c r="AB22" s="328"/>
      <c r="AC22" s="328"/>
      <c r="AD22" s="328"/>
      <c r="AE22" s="328"/>
      <c r="AF22" s="328"/>
      <c r="AG22" s="328"/>
      <c r="AH22" s="328"/>
      <c r="AI22" s="328"/>
      <c r="AJ22" s="328"/>
      <c r="AK22" s="328"/>
      <c r="AL22" s="328"/>
      <c r="AM22" s="328"/>
      <c r="AN22" s="328"/>
      <c r="AO22" s="328"/>
      <c r="AP22" s="328"/>
      <c r="AQ22" s="331"/>
      <c r="AR22" s="325">
        <v>87</v>
      </c>
      <c r="AS22" s="358">
        <v>8</v>
      </c>
      <c r="AT22" s="358">
        <v>87</v>
      </c>
      <c r="AU22" s="663"/>
      <c r="AV22" s="373"/>
    </row>
    <row r="23" spans="1:48" ht="30" customHeight="1" x14ac:dyDescent="0.25">
      <c r="A23" s="797"/>
      <c r="B23" s="814" t="s">
        <v>455</v>
      </c>
      <c r="C23" s="815"/>
      <c r="D23" s="330"/>
      <c r="E23" s="328"/>
      <c r="F23" s="328"/>
      <c r="G23" s="328"/>
      <c r="H23" s="328"/>
      <c r="I23" s="328"/>
      <c r="J23" s="328">
        <v>1</v>
      </c>
      <c r="K23" s="328"/>
      <c r="L23" s="328"/>
      <c r="M23" s="328"/>
      <c r="N23" s="328"/>
      <c r="O23" s="328"/>
      <c r="P23" s="328"/>
      <c r="Q23" s="328"/>
      <c r="R23" s="338"/>
      <c r="S23" s="326">
        <v>8</v>
      </c>
      <c r="T23" s="327">
        <v>109</v>
      </c>
      <c r="U23" s="328">
        <v>8</v>
      </c>
      <c r="V23" s="328">
        <v>8</v>
      </c>
      <c r="W23" s="328">
        <v>5</v>
      </c>
      <c r="X23" s="328">
        <v>15</v>
      </c>
      <c r="Y23" s="328">
        <v>21</v>
      </c>
      <c r="Z23" s="329"/>
      <c r="AA23" s="330"/>
      <c r="AB23" s="328"/>
      <c r="AC23" s="328"/>
      <c r="AD23" s="328"/>
      <c r="AE23" s="328"/>
      <c r="AF23" s="328"/>
      <c r="AG23" s="328"/>
      <c r="AH23" s="328"/>
      <c r="AI23" s="328"/>
      <c r="AJ23" s="328"/>
      <c r="AK23" s="328"/>
      <c r="AL23" s="328"/>
      <c r="AM23" s="328"/>
      <c r="AN23" s="328"/>
      <c r="AO23" s="328"/>
      <c r="AP23" s="328"/>
      <c r="AQ23" s="331">
        <v>4</v>
      </c>
      <c r="AR23" s="325">
        <v>179</v>
      </c>
      <c r="AS23" s="358">
        <v>11</v>
      </c>
      <c r="AT23" s="358">
        <v>175</v>
      </c>
      <c r="AU23" s="663"/>
      <c r="AV23" s="373"/>
    </row>
    <row r="24" spans="1:48" ht="30" customHeight="1" x14ac:dyDescent="0.25">
      <c r="A24" s="797"/>
      <c r="B24" s="814" t="s">
        <v>456</v>
      </c>
      <c r="C24" s="815"/>
      <c r="D24" s="330"/>
      <c r="E24" s="328"/>
      <c r="F24" s="328"/>
      <c r="G24" s="328"/>
      <c r="H24" s="328"/>
      <c r="I24" s="328"/>
      <c r="J24" s="328"/>
      <c r="K24" s="328"/>
      <c r="L24" s="328"/>
      <c r="M24" s="328"/>
      <c r="N24" s="328"/>
      <c r="O24" s="328"/>
      <c r="P24" s="328"/>
      <c r="Q24" s="328"/>
      <c r="R24" s="338"/>
      <c r="S24" s="326">
        <v>15</v>
      </c>
      <c r="T24" s="328">
        <v>6</v>
      </c>
      <c r="U24" s="327">
        <v>65</v>
      </c>
      <c r="V24" s="328">
        <v>1</v>
      </c>
      <c r="W24" s="328">
        <v>25</v>
      </c>
      <c r="X24" s="328">
        <v>12</v>
      </c>
      <c r="Y24" s="328">
        <v>19</v>
      </c>
      <c r="Z24" s="329">
        <v>1</v>
      </c>
      <c r="AA24" s="330"/>
      <c r="AB24" s="328"/>
      <c r="AC24" s="328"/>
      <c r="AD24" s="328"/>
      <c r="AE24" s="328"/>
      <c r="AF24" s="328"/>
      <c r="AG24" s="328"/>
      <c r="AH24" s="328"/>
      <c r="AI24" s="328"/>
      <c r="AJ24" s="328"/>
      <c r="AK24" s="328"/>
      <c r="AL24" s="328"/>
      <c r="AM24" s="328"/>
      <c r="AN24" s="328"/>
      <c r="AO24" s="328"/>
      <c r="AP24" s="328"/>
      <c r="AQ24" s="331">
        <v>2</v>
      </c>
      <c r="AR24" s="325">
        <v>146</v>
      </c>
      <c r="AS24" s="358">
        <v>8</v>
      </c>
      <c r="AT24" s="358">
        <v>145</v>
      </c>
      <c r="AU24" s="663"/>
      <c r="AV24" s="373"/>
    </row>
    <row r="25" spans="1:48" ht="30" customHeight="1" x14ac:dyDescent="0.25">
      <c r="A25" s="797"/>
      <c r="B25" s="814" t="s">
        <v>457</v>
      </c>
      <c r="C25" s="815"/>
      <c r="D25" s="330"/>
      <c r="E25" s="328">
        <v>1</v>
      </c>
      <c r="F25" s="328"/>
      <c r="G25" s="328"/>
      <c r="H25" s="328"/>
      <c r="I25" s="328"/>
      <c r="J25" s="328"/>
      <c r="K25" s="328"/>
      <c r="L25" s="328"/>
      <c r="M25" s="328"/>
      <c r="N25" s="328"/>
      <c r="O25" s="328"/>
      <c r="P25" s="328"/>
      <c r="Q25" s="328"/>
      <c r="R25" s="338"/>
      <c r="S25" s="326">
        <v>2</v>
      </c>
      <c r="T25" s="328">
        <v>34</v>
      </c>
      <c r="U25" s="328">
        <v>12</v>
      </c>
      <c r="V25" s="327">
        <v>71</v>
      </c>
      <c r="W25" s="328">
        <v>15</v>
      </c>
      <c r="X25" s="328">
        <v>15</v>
      </c>
      <c r="Y25" s="328">
        <v>12</v>
      </c>
      <c r="Z25" s="329">
        <v>10</v>
      </c>
      <c r="AA25" s="330"/>
      <c r="AB25" s="328"/>
      <c r="AC25" s="328"/>
      <c r="AD25" s="328"/>
      <c r="AE25" s="328"/>
      <c r="AF25" s="328"/>
      <c r="AG25" s="328"/>
      <c r="AH25" s="328">
        <v>3</v>
      </c>
      <c r="AI25" s="328">
        <v>1</v>
      </c>
      <c r="AJ25" s="328"/>
      <c r="AK25" s="328"/>
      <c r="AL25" s="328">
        <v>2</v>
      </c>
      <c r="AM25" s="328">
        <v>1</v>
      </c>
      <c r="AN25" s="328"/>
      <c r="AO25" s="328"/>
      <c r="AP25" s="328"/>
      <c r="AQ25" s="331">
        <v>7</v>
      </c>
      <c r="AR25" s="325">
        <v>186</v>
      </c>
      <c r="AS25" s="358">
        <v>8</v>
      </c>
      <c r="AT25" s="358">
        <v>182</v>
      </c>
      <c r="AU25" s="663"/>
      <c r="AV25" s="373"/>
    </row>
    <row r="26" spans="1:48" ht="30" customHeight="1" x14ac:dyDescent="0.25">
      <c r="A26" s="797"/>
      <c r="B26" s="814" t="s">
        <v>458</v>
      </c>
      <c r="C26" s="815"/>
      <c r="D26" s="330"/>
      <c r="E26" s="328"/>
      <c r="F26" s="328"/>
      <c r="G26" s="328"/>
      <c r="H26" s="328"/>
      <c r="I26" s="328"/>
      <c r="J26" s="328"/>
      <c r="K26" s="328"/>
      <c r="L26" s="328"/>
      <c r="M26" s="328">
        <v>1</v>
      </c>
      <c r="N26" s="328"/>
      <c r="O26" s="328"/>
      <c r="P26" s="328"/>
      <c r="Q26" s="328"/>
      <c r="R26" s="338"/>
      <c r="S26" s="326">
        <v>11</v>
      </c>
      <c r="T26" s="328">
        <v>1</v>
      </c>
      <c r="U26" s="328">
        <v>30</v>
      </c>
      <c r="V26" s="328"/>
      <c r="W26" s="327">
        <v>175</v>
      </c>
      <c r="X26" s="328">
        <v>7</v>
      </c>
      <c r="Y26" s="328">
        <v>1</v>
      </c>
      <c r="Z26" s="329"/>
      <c r="AA26" s="330"/>
      <c r="AB26" s="328"/>
      <c r="AC26" s="328"/>
      <c r="AD26" s="328"/>
      <c r="AE26" s="328"/>
      <c r="AF26" s="328"/>
      <c r="AG26" s="328"/>
      <c r="AH26" s="328"/>
      <c r="AI26" s="328">
        <v>2</v>
      </c>
      <c r="AJ26" s="328"/>
      <c r="AK26" s="328"/>
      <c r="AL26" s="328">
        <v>1</v>
      </c>
      <c r="AM26" s="328"/>
      <c r="AN26" s="328"/>
      <c r="AO26" s="328"/>
      <c r="AP26" s="328"/>
      <c r="AQ26" s="331"/>
      <c r="AR26" s="325">
        <v>229</v>
      </c>
      <c r="AS26" s="358">
        <v>17</v>
      </c>
      <c r="AT26" s="358">
        <v>201</v>
      </c>
      <c r="AU26" s="663"/>
      <c r="AV26" s="373"/>
    </row>
    <row r="27" spans="1:48" ht="30" customHeight="1" x14ac:dyDescent="0.25">
      <c r="A27" s="797"/>
      <c r="B27" s="814" t="s">
        <v>459</v>
      </c>
      <c r="C27" s="815"/>
      <c r="D27" s="330"/>
      <c r="E27" s="328"/>
      <c r="F27" s="328"/>
      <c r="G27" s="328"/>
      <c r="H27" s="328"/>
      <c r="I27" s="328"/>
      <c r="J27" s="328">
        <v>5</v>
      </c>
      <c r="K27" s="328"/>
      <c r="L27" s="328"/>
      <c r="M27" s="328"/>
      <c r="N27" s="328"/>
      <c r="O27" s="328"/>
      <c r="P27" s="328"/>
      <c r="Q27" s="328"/>
      <c r="R27" s="338"/>
      <c r="S27" s="326">
        <v>23</v>
      </c>
      <c r="T27" s="328">
        <v>4</v>
      </c>
      <c r="U27" s="328">
        <v>8</v>
      </c>
      <c r="V27" s="328">
        <v>1</v>
      </c>
      <c r="W27" s="328">
        <v>5</v>
      </c>
      <c r="X27" s="327">
        <v>56</v>
      </c>
      <c r="Y27" s="328">
        <v>5</v>
      </c>
      <c r="Z27" s="329">
        <v>9</v>
      </c>
      <c r="AA27" s="330"/>
      <c r="AB27" s="328"/>
      <c r="AC27" s="328"/>
      <c r="AD27" s="328"/>
      <c r="AE27" s="328"/>
      <c r="AF27" s="328"/>
      <c r="AG27" s="328"/>
      <c r="AH27" s="328"/>
      <c r="AI27" s="328"/>
      <c r="AJ27" s="328"/>
      <c r="AK27" s="328"/>
      <c r="AL27" s="328"/>
      <c r="AM27" s="328"/>
      <c r="AN27" s="328"/>
      <c r="AO27" s="328"/>
      <c r="AP27" s="328"/>
      <c r="AQ27" s="331">
        <v>2</v>
      </c>
      <c r="AR27" s="325">
        <v>118</v>
      </c>
      <c r="AS27" s="358">
        <v>7</v>
      </c>
      <c r="AT27" s="358">
        <v>118</v>
      </c>
      <c r="AU27" s="663"/>
      <c r="AV27" s="373"/>
    </row>
    <row r="28" spans="1:48" ht="30" customHeight="1" x14ac:dyDescent="0.25">
      <c r="A28" s="797"/>
      <c r="B28" s="814" t="s">
        <v>460</v>
      </c>
      <c r="C28" s="815"/>
      <c r="D28" s="330"/>
      <c r="E28" s="328"/>
      <c r="F28" s="328"/>
      <c r="G28" s="328"/>
      <c r="H28" s="328"/>
      <c r="I28" s="328"/>
      <c r="J28" s="328"/>
      <c r="K28" s="328"/>
      <c r="L28" s="328"/>
      <c r="M28" s="328"/>
      <c r="N28" s="328"/>
      <c r="O28" s="328"/>
      <c r="P28" s="328"/>
      <c r="Q28" s="328"/>
      <c r="R28" s="338"/>
      <c r="S28" s="326"/>
      <c r="T28" s="328">
        <v>18</v>
      </c>
      <c r="U28" s="328">
        <v>9</v>
      </c>
      <c r="V28" s="328">
        <v>4</v>
      </c>
      <c r="W28" s="328">
        <v>2</v>
      </c>
      <c r="X28" s="328">
        <v>5</v>
      </c>
      <c r="Y28" s="327">
        <v>41</v>
      </c>
      <c r="Z28" s="329"/>
      <c r="AA28" s="330"/>
      <c r="AB28" s="328"/>
      <c r="AC28" s="328"/>
      <c r="AD28" s="328"/>
      <c r="AE28" s="328"/>
      <c r="AF28" s="328"/>
      <c r="AG28" s="328"/>
      <c r="AH28" s="328"/>
      <c r="AI28" s="328"/>
      <c r="AJ28" s="328"/>
      <c r="AK28" s="328"/>
      <c r="AL28" s="328"/>
      <c r="AM28" s="328"/>
      <c r="AN28" s="328"/>
      <c r="AO28" s="328"/>
      <c r="AP28" s="328"/>
      <c r="AQ28" s="331">
        <v>2</v>
      </c>
      <c r="AR28" s="325">
        <v>81</v>
      </c>
      <c r="AS28" s="358">
        <v>8</v>
      </c>
      <c r="AT28" s="358">
        <v>81</v>
      </c>
      <c r="AU28" s="663"/>
      <c r="AV28" s="373"/>
    </row>
    <row r="29" spans="1:48" ht="30" customHeight="1" thickBot="1" x14ac:dyDescent="0.3">
      <c r="A29" s="797"/>
      <c r="B29" s="814" t="s">
        <v>461</v>
      </c>
      <c r="C29" s="815"/>
      <c r="D29" s="330"/>
      <c r="E29" s="328"/>
      <c r="F29" s="328"/>
      <c r="G29" s="328"/>
      <c r="H29" s="328"/>
      <c r="I29" s="328">
        <v>2</v>
      </c>
      <c r="J29" s="328">
        <v>4</v>
      </c>
      <c r="K29" s="328"/>
      <c r="L29" s="328"/>
      <c r="M29" s="328"/>
      <c r="N29" s="328">
        <v>2</v>
      </c>
      <c r="O29" s="328"/>
      <c r="P29" s="328"/>
      <c r="Q29" s="328">
        <v>3</v>
      </c>
      <c r="R29" s="338"/>
      <c r="S29" s="332"/>
      <c r="T29" s="333"/>
      <c r="U29" s="333"/>
      <c r="V29" s="333"/>
      <c r="W29" s="333"/>
      <c r="X29" s="333">
        <v>1</v>
      </c>
      <c r="Y29" s="333">
        <v>2</v>
      </c>
      <c r="Z29" s="334">
        <v>43</v>
      </c>
      <c r="AA29" s="335"/>
      <c r="AB29" s="336"/>
      <c r="AC29" s="336"/>
      <c r="AD29" s="336"/>
      <c r="AE29" s="336"/>
      <c r="AF29" s="336"/>
      <c r="AG29" s="336"/>
      <c r="AH29" s="336"/>
      <c r="AI29" s="328"/>
      <c r="AJ29" s="328"/>
      <c r="AK29" s="328"/>
      <c r="AL29" s="328"/>
      <c r="AM29" s="328"/>
      <c r="AN29" s="328"/>
      <c r="AO29" s="328"/>
      <c r="AP29" s="328"/>
      <c r="AQ29" s="331">
        <v>31</v>
      </c>
      <c r="AR29" s="325">
        <v>88</v>
      </c>
      <c r="AS29" s="358">
        <v>8</v>
      </c>
      <c r="AT29" s="358">
        <v>84</v>
      </c>
      <c r="AU29" s="663"/>
      <c r="AV29" s="373"/>
    </row>
    <row r="30" spans="1:48" ht="30" customHeight="1" x14ac:dyDescent="0.25">
      <c r="A30" s="797" t="s">
        <v>90</v>
      </c>
      <c r="B30" s="817" t="s">
        <v>462</v>
      </c>
      <c r="C30" s="818"/>
      <c r="D30" s="330"/>
      <c r="E30" s="328"/>
      <c r="F30" s="328"/>
      <c r="G30" s="328"/>
      <c r="H30" s="328"/>
      <c r="I30" s="328"/>
      <c r="J30" s="328"/>
      <c r="K30" s="328"/>
      <c r="L30" s="328"/>
      <c r="M30" s="328"/>
      <c r="N30" s="328"/>
      <c r="O30" s="328"/>
      <c r="P30" s="328"/>
      <c r="Q30" s="328"/>
      <c r="R30" s="328"/>
      <c r="S30" s="323"/>
      <c r="T30" s="323"/>
      <c r="U30" s="323"/>
      <c r="V30" s="323"/>
      <c r="W30" s="323"/>
      <c r="X30" s="323"/>
      <c r="Y30" s="323"/>
      <c r="Z30" s="337"/>
      <c r="AA30" s="319">
        <v>70</v>
      </c>
      <c r="AB30" s="320">
        <v>1</v>
      </c>
      <c r="AC30" s="320">
        <v>4</v>
      </c>
      <c r="AD30" s="320"/>
      <c r="AE30" s="320"/>
      <c r="AF30" s="320"/>
      <c r="AG30" s="320"/>
      <c r="AH30" s="321"/>
      <c r="AI30" s="330"/>
      <c r="AJ30" s="328"/>
      <c r="AK30" s="328"/>
      <c r="AL30" s="328"/>
      <c r="AM30" s="328"/>
      <c r="AN30" s="328"/>
      <c r="AO30" s="328"/>
      <c r="AP30" s="328"/>
      <c r="AQ30" s="331">
        <v>7</v>
      </c>
      <c r="AR30" s="325">
        <v>82</v>
      </c>
      <c r="AS30" s="358">
        <v>7</v>
      </c>
      <c r="AT30" s="358">
        <v>81</v>
      </c>
      <c r="AU30" s="663"/>
      <c r="AV30" s="373"/>
    </row>
    <row r="31" spans="1:48" ht="30" customHeight="1" x14ac:dyDescent="0.25">
      <c r="A31" s="797"/>
      <c r="B31" s="817" t="s">
        <v>463</v>
      </c>
      <c r="C31" s="818"/>
      <c r="D31" s="330"/>
      <c r="E31" s="328"/>
      <c r="F31" s="328"/>
      <c r="G31" s="328"/>
      <c r="H31" s="328"/>
      <c r="I31" s="328"/>
      <c r="J31" s="328"/>
      <c r="K31" s="328"/>
      <c r="L31" s="328"/>
      <c r="M31" s="328"/>
      <c r="N31" s="328"/>
      <c r="O31" s="328"/>
      <c r="P31" s="328"/>
      <c r="Q31" s="328"/>
      <c r="R31" s="328"/>
      <c r="S31" s="328">
        <v>1</v>
      </c>
      <c r="T31" s="328"/>
      <c r="U31" s="328"/>
      <c r="V31" s="328"/>
      <c r="W31" s="328"/>
      <c r="X31" s="328">
        <v>1</v>
      </c>
      <c r="Y31" s="328">
        <v>1</v>
      </c>
      <c r="Z31" s="338">
        <v>1</v>
      </c>
      <c r="AA31" s="326">
        <v>2</v>
      </c>
      <c r="AB31" s="327">
        <v>70</v>
      </c>
      <c r="AC31" s="328">
        <v>2</v>
      </c>
      <c r="AD31" s="328"/>
      <c r="AE31" s="328">
        <v>1</v>
      </c>
      <c r="AF31" s="328"/>
      <c r="AG31" s="328"/>
      <c r="AH31" s="329">
        <v>4</v>
      </c>
      <c r="AI31" s="330"/>
      <c r="AJ31" s="328"/>
      <c r="AK31" s="328">
        <v>6</v>
      </c>
      <c r="AL31" s="328">
        <v>2</v>
      </c>
      <c r="AM31" s="328">
        <v>4</v>
      </c>
      <c r="AN31" s="328"/>
      <c r="AO31" s="328">
        <v>2</v>
      </c>
      <c r="AP31" s="328"/>
      <c r="AQ31" s="331">
        <v>15</v>
      </c>
      <c r="AR31" s="325">
        <v>112</v>
      </c>
      <c r="AS31" s="358">
        <v>8</v>
      </c>
      <c r="AT31" s="358">
        <v>107</v>
      </c>
      <c r="AU31" s="663"/>
      <c r="AV31" s="373"/>
    </row>
    <row r="32" spans="1:48" ht="30" customHeight="1" x14ac:dyDescent="0.25">
      <c r="A32" s="797"/>
      <c r="B32" s="817" t="s">
        <v>464</v>
      </c>
      <c r="C32" s="818"/>
      <c r="D32" s="330"/>
      <c r="E32" s="328"/>
      <c r="F32" s="328"/>
      <c r="G32" s="328"/>
      <c r="H32" s="328"/>
      <c r="I32" s="328"/>
      <c r="J32" s="328"/>
      <c r="K32" s="328"/>
      <c r="L32" s="328"/>
      <c r="M32" s="328"/>
      <c r="N32" s="328"/>
      <c r="O32" s="328"/>
      <c r="P32" s="328"/>
      <c r="Q32" s="328"/>
      <c r="R32" s="328"/>
      <c r="S32" s="328"/>
      <c r="T32" s="328"/>
      <c r="U32" s="328"/>
      <c r="V32" s="328"/>
      <c r="W32" s="328"/>
      <c r="X32" s="328">
        <v>1</v>
      </c>
      <c r="Y32" s="328"/>
      <c r="Z32" s="338"/>
      <c r="AA32" s="326">
        <v>17</v>
      </c>
      <c r="AB32" s="328">
        <v>7</v>
      </c>
      <c r="AC32" s="327">
        <v>71</v>
      </c>
      <c r="AD32" s="328">
        <v>9</v>
      </c>
      <c r="AE32" s="328">
        <v>17</v>
      </c>
      <c r="AF32" s="328">
        <v>21</v>
      </c>
      <c r="AG32" s="328">
        <v>2</v>
      </c>
      <c r="AH32" s="329">
        <v>3</v>
      </c>
      <c r="AI32" s="330">
        <v>1</v>
      </c>
      <c r="AJ32" s="328">
        <v>1</v>
      </c>
      <c r="AK32" s="328"/>
      <c r="AL32" s="328"/>
      <c r="AM32" s="328"/>
      <c r="AN32" s="328">
        <v>1</v>
      </c>
      <c r="AO32" s="328"/>
      <c r="AP32" s="328">
        <v>5</v>
      </c>
      <c r="AQ32" s="331">
        <v>4</v>
      </c>
      <c r="AR32" s="325">
        <v>160</v>
      </c>
      <c r="AS32" s="358">
        <v>4</v>
      </c>
      <c r="AT32" s="358">
        <v>160</v>
      </c>
      <c r="AU32" s="663"/>
      <c r="AV32" s="373"/>
    </row>
    <row r="33" spans="1:48" ht="30" customHeight="1" x14ac:dyDescent="0.25">
      <c r="A33" s="797"/>
      <c r="B33" s="817" t="s">
        <v>465</v>
      </c>
      <c r="C33" s="818"/>
      <c r="D33" s="330"/>
      <c r="E33" s="328"/>
      <c r="F33" s="328"/>
      <c r="G33" s="328"/>
      <c r="H33" s="328"/>
      <c r="I33" s="328"/>
      <c r="J33" s="328"/>
      <c r="K33" s="328"/>
      <c r="L33" s="328"/>
      <c r="M33" s="328"/>
      <c r="N33" s="328"/>
      <c r="O33" s="328"/>
      <c r="P33" s="328"/>
      <c r="Q33" s="328"/>
      <c r="R33" s="328"/>
      <c r="S33" s="328"/>
      <c r="T33" s="328"/>
      <c r="U33" s="328"/>
      <c r="V33" s="328"/>
      <c r="W33" s="328"/>
      <c r="X33" s="328"/>
      <c r="Y33" s="328"/>
      <c r="Z33" s="338"/>
      <c r="AA33" s="326"/>
      <c r="AB33" s="328"/>
      <c r="AC33" s="328">
        <v>2</v>
      </c>
      <c r="AD33" s="327">
        <v>138</v>
      </c>
      <c r="AE33" s="328"/>
      <c r="AF33" s="328">
        <v>8</v>
      </c>
      <c r="AG33" s="328">
        <v>8</v>
      </c>
      <c r="AH33" s="329"/>
      <c r="AI33" s="330"/>
      <c r="AJ33" s="328"/>
      <c r="AK33" s="328"/>
      <c r="AL33" s="328"/>
      <c r="AM33" s="328"/>
      <c r="AN33" s="328"/>
      <c r="AO33" s="328"/>
      <c r="AP33" s="328"/>
      <c r="AQ33" s="331">
        <v>8</v>
      </c>
      <c r="AR33" s="325">
        <v>164</v>
      </c>
      <c r="AS33" s="358">
        <v>8</v>
      </c>
      <c r="AT33" s="358">
        <v>162</v>
      </c>
      <c r="AU33" s="663"/>
      <c r="AV33" s="373"/>
    </row>
    <row r="34" spans="1:48" ht="30" customHeight="1" x14ac:dyDescent="0.25">
      <c r="A34" s="797"/>
      <c r="B34" s="817" t="s">
        <v>466</v>
      </c>
      <c r="C34" s="818"/>
      <c r="D34" s="330"/>
      <c r="E34" s="328"/>
      <c r="F34" s="328"/>
      <c r="G34" s="328"/>
      <c r="H34" s="328"/>
      <c r="I34" s="328"/>
      <c r="J34" s="328"/>
      <c r="K34" s="328"/>
      <c r="L34" s="328"/>
      <c r="M34" s="328"/>
      <c r="N34" s="328"/>
      <c r="O34" s="328"/>
      <c r="P34" s="328"/>
      <c r="Q34" s="328"/>
      <c r="R34" s="328"/>
      <c r="S34" s="328"/>
      <c r="T34" s="328"/>
      <c r="U34" s="328"/>
      <c r="V34" s="328"/>
      <c r="W34" s="328"/>
      <c r="X34" s="328"/>
      <c r="Y34" s="328"/>
      <c r="Z34" s="338"/>
      <c r="AA34" s="326">
        <v>3</v>
      </c>
      <c r="AB34" s="328">
        <v>1</v>
      </c>
      <c r="AC34" s="328">
        <v>46</v>
      </c>
      <c r="AD34" s="328">
        <v>8</v>
      </c>
      <c r="AE34" s="327">
        <v>66</v>
      </c>
      <c r="AF34" s="328">
        <v>11</v>
      </c>
      <c r="AG34" s="328">
        <v>11</v>
      </c>
      <c r="AH34" s="329"/>
      <c r="AI34" s="330"/>
      <c r="AJ34" s="328">
        <v>6</v>
      </c>
      <c r="AK34" s="328"/>
      <c r="AL34" s="328"/>
      <c r="AM34" s="328"/>
      <c r="AN34" s="328"/>
      <c r="AO34" s="328">
        <v>1</v>
      </c>
      <c r="AP34" s="328">
        <v>7</v>
      </c>
      <c r="AQ34" s="331">
        <v>5</v>
      </c>
      <c r="AR34" s="325">
        <v>165</v>
      </c>
      <c r="AS34" s="358">
        <v>9</v>
      </c>
      <c r="AT34" s="358">
        <v>163</v>
      </c>
      <c r="AU34" s="663"/>
      <c r="AV34" s="373"/>
    </row>
    <row r="35" spans="1:48" ht="30" customHeight="1" x14ac:dyDescent="0.25">
      <c r="A35" s="797"/>
      <c r="B35" s="817" t="s">
        <v>90</v>
      </c>
      <c r="C35" s="818"/>
      <c r="D35" s="330"/>
      <c r="E35" s="328"/>
      <c r="F35" s="328"/>
      <c r="G35" s="328"/>
      <c r="H35" s="328"/>
      <c r="I35" s="328"/>
      <c r="J35" s="328"/>
      <c r="K35" s="328"/>
      <c r="L35" s="328"/>
      <c r="M35" s="328"/>
      <c r="N35" s="328"/>
      <c r="O35" s="328"/>
      <c r="P35" s="328"/>
      <c r="Q35" s="328"/>
      <c r="R35" s="328"/>
      <c r="S35" s="328"/>
      <c r="T35" s="328"/>
      <c r="U35" s="328"/>
      <c r="V35" s="328"/>
      <c r="W35" s="328"/>
      <c r="X35" s="328"/>
      <c r="Y35" s="328"/>
      <c r="Z35" s="338"/>
      <c r="AA35" s="326">
        <v>11</v>
      </c>
      <c r="AB35" s="328"/>
      <c r="AC35" s="328">
        <v>24</v>
      </c>
      <c r="AD35" s="328">
        <v>22</v>
      </c>
      <c r="AE35" s="328">
        <v>42</v>
      </c>
      <c r="AF35" s="327">
        <v>115</v>
      </c>
      <c r="AG35" s="328">
        <v>2</v>
      </c>
      <c r="AH35" s="329"/>
      <c r="AI35" s="330"/>
      <c r="AJ35" s="328"/>
      <c r="AK35" s="328"/>
      <c r="AL35" s="328">
        <v>1</v>
      </c>
      <c r="AM35" s="328"/>
      <c r="AN35" s="328"/>
      <c r="AO35" s="328"/>
      <c r="AP35" s="328">
        <v>1</v>
      </c>
      <c r="AQ35" s="331">
        <v>12</v>
      </c>
      <c r="AR35" s="325">
        <v>230</v>
      </c>
      <c r="AS35" s="358">
        <v>13</v>
      </c>
      <c r="AT35" s="358">
        <v>229</v>
      </c>
      <c r="AU35" s="663"/>
      <c r="AV35" s="373"/>
    </row>
    <row r="36" spans="1:48" ht="30" customHeight="1" x14ac:dyDescent="0.25">
      <c r="A36" s="797"/>
      <c r="B36" s="817" t="s">
        <v>467</v>
      </c>
      <c r="C36" s="818"/>
      <c r="D36" s="330"/>
      <c r="E36" s="328"/>
      <c r="F36" s="328"/>
      <c r="G36" s="328"/>
      <c r="H36" s="328"/>
      <c r="I36" s="328"/>
      <c r="J36" s="328"/>
      <c r="K36" s="328"/>
      <c r="L36" s="328"/>
      <c r="M36" s="328"/>
      <c r="N36" s="328"/>
      <c r="O36" s="328">
        <v>1</v>
      </c>
      <c r="P36" s="328"/>
      <c r="Q36" s="328"/>
      <c r="R36" s="328"/>
      <c r="S36" s="328"/>
      <c r="T36" s="328"/>
      <c r="U36" s="328"/>
      <c r="V36" s="328"/>
      <c r="W36" s="328"/>
      <c r="X36" s="328"/>
      <c r="Y36" s="328"/>
      <c r="Z36" s="338"/>
      <c r="AA36" s="326"/>
      <c r="AB36" s="328"/>
      <c r="AC36" s="328"/>
      <c r="AD36" s="328">
        <v>6</v>
      </c>
      <c r="AE36" s="328">
        <v>7</v>
      </c>
      <c r="AF36" s="328">
        <v>3</v>
      </c>
      <c r="AG36" s="327">
        <v>66</v>
      </c>
      <c r="AH36" s="329"/>
      <c r="AI36" s="330"/>
      <c r="AJ36" s="328">
        <v>4</v>
      </c>
      <c r="AK36" s="328"/>
      <c r="AL36" s="328"/>
      <c r="AM36" s="328"/>
      <c r="AN36" s="328"/>
      <c r="AO36" s="328"/>
      <c r="AP36" s="328"/>
      <c r="AQ36" s="331">
        <v>51</v>
      </c>
      <c r="AR36" s="325">
        <v>138</v>
      </c>
      <c r="AS36" s="358">
        <v>10</v>
      </c>
      <c r="AT36" s="358">
        <v>136</v>
      </c>
      <c r="AU36" s="663"/>
      <c r="AV36" s="373"/>
    </row>
    <row r="37" spans="1:48" ht="30" customHeight="1" thickBot="1" x14ac:dyDescent="0.3">
      <c r="A37" s="816"/>
      <c r="B37" s="819" t="s">
        <v>14</v>
      </c>
      <c r="C37" s="820"/>
      <c r="D37" s="335"/>
      <c r="E37" s="336"/>
      <c r="F37" s="336"/>
      <c r="G37" s="336"/>
      <c r="H37" s="336"/>
      <c r="I37" s="336"/>
      <c r="J37" s="336"/>
      <c r="K37" s="336"/>
      <c r="L37" s="336"/>
      <c r="M37" s="336"/>
      <c r="N37" s="336"/>
      <c r="O37" s="336"/>
      <c r="P37" s="336"/>
      <c r="Q37" s="336"/>
      <c r="R37" s="336"/>
      <c r="S37" s="336"/>
      <c r="T37" s="336">
        <v>1</v>
      </c>
      <c r="U37" s="336"/>
      <c r="V37" s="336">
        <v>9</v>
      </c>
      <c r="W37" s="336"/>
      <c r="X37" s="336">
        <v>1</v>
      </c>
      <c r="Y37" s="336"/>
      <c r="Z37" s="660">
        <v>1</v>
      </c>
      <c r="AA37" s="332"/>
      <c r="AB37" s="333">
        <v>18</v>
      </c>
      <c r="AC37" s="333"/>
      <c r="AD37" s="333"/>
      <c r="AE37" s="333"/>
      <c r="AF37" s="333"/>
      <c r="AG37" s="333"/>
      <c r="AH37" s="334">
        <v>165</v>
      </c>
      <c r="AI37" s="335"/>
      <c r="AJ37" s="336"/>
      <c r="AK37" s="336">
        <v>3</v>
      </c>
      <c r="AL37" s="336"/>
      <c r="AM37" s="336">
        <v>2</v>
      </c>
      <c r="AN37" s="336"/>
      <c r="AO37" s="336"/>
      <c r="AP37" s="336"/>
      <c r="AQ37" s="665">
        <v>2</v>
      </c>
      <c r="AR37" s="666">
        <v>202</v>
      </c>
      <c r="AS37" s="328">
        <v>16</v>
      </c>
      <c r="AT37" s="328">
        <v>186</v>
      </c>
      <c r="AU37" s="663"/>
      <c r="AV37" s="373"/>
    </row>
    <row r="38" spans="1:48" ht="30" customHeight="1" x14ac:dyDescent="0.25">
      <c r="A38" s="797" t="s">
        <v>17</v>
      </c>
      <c r="B38" s="824" t="s">
        <v>15</v>
      </c>
      <c r="C38" s="824"/>
      <c r="D38" s="328"/>
      <c r="E38" s="328"/>
      <c r="F38" s="328"/>
      <c r="G38" s="328">
        <v>1</v>
      </c>
      <c r="H38" s="328"/>
      <c r="I38" s="328"/>
      <c r="J38" s="328"/>
      <c r="K38" s="328"/>
      <c r="L38" s="328"/>
      <c r="M38" s="328"/>
      <c r="N38" s="328"/>
      <c r="O38" s="328"/>
      <c r="P38" s="328"/>
      <c r="Q38" s="328"/>
      <c r="R38" s="328"/>
      <c r="S38" s="328"/>
      <c r="T38" s="328"/>
      <c r="U38" s="328"/>
      <c r="V38" s="328">
        <v>1</v>
      </c>
      <c r="W38" s="328"/>
      <c r="X38" s="328">
        <v>1</v>
      </c>
      <c r="Y38" s="328"/>
      <c r="Z38" s="328"/>
      <c r="AA38" s="323"/>
      <c r="AB38" s="323">
        <v>4</v>
      </c>
      <c r="AC38" s="323"/>
      <c r="AD38" s="323"/>
      <c r="AE38" s="323"/>
      <c r="AF38" s="323"/>
      <c r="AG38" s="323"/>
      <c r="AH38" s="337">
        <v>1</v>
      </c>
      <c r="AI38" s="319">
        <v>56</v>
      </c>
      <c r="AJ38" s="320">
        <v>45</v>
      </c>
      <c r="AK38" s="320">
        <v>3</v>
      </c>
      <c r="AL38" s="320">
        <v>12</v>
      </c>
      <c r="AM38" s="320">
        <v>2</v>
      </c>
      <c r="AN38" s="320"/>
      <c r="AO38" s="320">
        <v>5</v>
      </c>
      <c r="AP38" s="321">
        <v>3</v>
      </c>
      <c r="AQ38" s="341">
        <v>29</v>
      </c>
      <c r="AR38" s="366">
        <v>163</v>
      </c>
      <c r="AS38" s="358">
        <v>8</v>
      </c>
      <c r="AT38" s="358">
        <v>159</v>
      </c>
      <c r="AU38" s="663"/>
      <c r="AV38" s="373"/>
    </row>
    <row r="39" spans="1:48" ht="30" customHeight="1" x14ac:dyDescent="0.25">
      <c r="A39" s="797"/>
      <c r="B39" s="824" t="s">
        <v>481</v>
      </c>
      <c r="C39" s="824"/>
      <c r="D39" s="328"/>
      <c r="E39" s="328"/>
      <c r="F39" s="328"/>
      <c r="G39" s="328">
        <v>1</v>
      </c>
      <c r="H39" s="328"/>
      <c r="I39" s="328"/>
      <c r="J39" s="328"/>
      <c r="K39" s="328"/>
      <c r="L39" s="328"/>
      <c r="M39" s="328"/>
      <c r="N39" s="328"/>
      <c r="O39" s="328"/>
      <c r="P39" s="328"/>
      <c r="Q39" s="328"/>
      <c r="R39" s="328"/>
      <c r="S39" s="328"/>
      <c r="T39" s="328"/>
      <c r="U39" s="328"/>
      <c r="V39" s="328"/>
      <c r="W39" s="328"/>
      <c r="X39" s="328"/>
      <c r="Y39" s="328"/>
      <c r="Z39" s="328"/>
      <c r="AA39" s="328"/>
      <c r="AB39" s="328"/>
      <c r="AC39" s="328">
        <v>2</v>
      </c>
      <c r="AD39" s="328"/>
      <c r="AE39" s="328">
        <v>2</v>
      </c>
      <c r="AF39" s="328"/>
      <c r="AG39" s="328">
        <v>1</v>
      </c>
      <c r="AH39" s="338">
        <v>2</v>
      </c>
      <c r="AI39" s="326">
        <v>35</v>
      </c>
      <c r="AJ39" s="327">
        <v>62</v>
      </c>
      <c r="AK39" s="328">
        <v>1</v>
      </c>
      <c r="AL39" s="328">
        <v>2</v>
      </c>
      <c r="AM39" s="328">
        <v>1</v>
      </c>
      <c r="AN39" s="328">
        <v>2</v>
      </c>
      <c r="AO39" s="328">
        <v>5</v>
      </c>
      <c r="AP39" s="329">
        <v>13</v>
      </c>
      <c r="AQ39" s="341">
        <v>22</v>
      </c>
      <c r="AR39" s="366">
        <v>151</v>
      </c>
      <c r="AS39" s="358">
        <v>10</v>
      </c>
      <c r="AT39" s="358">
        <v>149</v>
      </c>
      <c r="AU39" s="663"/>
      <c r="AV39" s="373"/>
    </row>
    <row r="40" spans="1:48" ht="30" customHeight="1" x14ac:dyDescent="0.25">
      <c r="A40" s="797"/>
      <c r="B40" s="824" t="s">
        <v>468</v>
      </c>
      <c r="C40" s="824"/>
      <c r="D40" s="328"/>
      <c r="E40" s="328"/>
      <c r="F40" s="328"/>
      <c r="G40" s="328"/>
      <c r="H40" s="328"/>
      <c r="I40" s="328"/>
      <c r="J40" s="328"/>
      <c r="K40" s="328"/>
      <c r="L40" s="328"/>
      <c r="M40" s="328"/>
      <c r="N40" s="328"/>
      <c r="O40" s="328"/>
      <c r="P40" s="328"/>
      <c r="Q40" s="328"/>
      <c r="R40" s="328"/>
      <c r="S40" s="328"/>
      <c r="T40" s="328">
        <v>1</v>
      </c>
      <c r="U40" s="328"/>
      <c r="V40" s="328"/>
      <c r="W40" s="328"/>
      <c r="X40" s="328"/>
      <c r="Y40" s="328"/>
      <c r="Z40" s="328">
        <v>2</v>
      </c>
      <c r="AA40" s="328"/>
      <c r="AB40" s="328"/>
      <c r="AC40" s="328">
        <v>2</v>
      </c>
      <c r="AD40" s="328"/>
      <c r="AE40" s="328"/>
      <c r="AF40" s="328"/>
      <c r="AG40" s="328"/>
      <c r="AH40" s="338">
        <v>6</v>
      </c>
      <c r="AI40" s="326">
        <v>1</v>
      </c>
      <c r="AJ40" s="328">
        <v>2</v>
      </c>
      <c r="AK40" s="327">
        <v>137</v>
      </c>
      <c r="AL40" s="328">
        <v>59</v>
      </c>
      <c r="AM40" s="328">
        <v>18</v>
      </c>
      <c r="AN40" s="328">
        <v>62</v>
      </c>
      <c r="AO40" s="328">
        <v>13</v>
      </c>
      <c r="AP40" s="329">
        <v>8</v>
      </c>
      <c r="AQ40" s="341">
        <v>4</v>
      </c>
      <c r="AR40" s="366">
        <v>315</v>
      </c>
      <c r="AS40" s="358">
        <v>15</v>
      </c>
      <c r="AT40" s="358">
        <v>309</v>
      </c>
      <c r="AU40" s="663"/>
      <c r="AV40" s="373"/>
    </row>
    <row r="41" spans="1:48" ht="30" customHeight="1" x14ac:dyDescent="0.25">
      <c r="A41" s="797"/>
      <c r="B41" s="824" t="s">
        <v>469</v>
      </c>
      <c r="C41" s="824"/>
      <c r="D41" s="328"/>
      <c r="E41" s="328"/>
      <c r="F41" s="328"/>
      <c r="G41" s="328"/>
      <c r="H41" s="328"/>
      <c r="I41" s="328"/>
      <c r="J41" s="328"/>
      <c r="K41" s="328"/>
      <c r="L41" s="328"/>
      <c r="M41" s="328">
        <v>1</v>
      </c>
      <c r="N41" s="328"/>
      <c r="O41" s="328"/>
      <c r="P41" s="328"/>
      <c r="Q41" s="328"/>
      <c r="R41" s="328"/>
      <c r="S41" s="328"/>
      <c r="T41" s="328">
        <v>2</v>
      </c>
      <c r="U41" s="328"/>
      <c r="V41" s="328">
        <v>4</v>
      </c>
      <c r="W41" s="328"/>
      <c r="X41" s="328">
        <v>2</v>
      </c>
      <c r="Y41" s="328"/>
      <c r="Z41" s="328">
        <v>8</v>
      </c>
      <c r="AA41" s="328"/>
      <c r="AB41" s="328">
        <v>1</v>
      </c>
      <c r="AC41" s="328"/>
      <c r="AD41" s="328"/>
      <c r="AE41" s="328">
        <v>1</v>
      </c>
      <c r="AF41" s="328">
        <v>2</v>
      </c>
      <c r="AG41" s="328"/>
      <c r="AH41" s="338">
        <v>4</v>
      </c>
      <c r="AI41" s="326"/>
      <c r="AJ41" s="328">
        <v>2</v>
      </c>
      <c r="AK41" s="328">
        <v>28</v>
      </c>
      <c r="AL41" s="327">
        <v>160</v>
      </c>
      <c r="AM41" s="328">
        <v>11</v>
      </c>
      <c r="AN41" s="328">
        <v>17</v>
      </c>
      <c r="AO41" s="328">
        <v>9</v>
      </c>
      <c r="AP41" s="329">
        <v>10</v>
      </c>
      <c r="AQ41" s="341">
        <v>9</v>
      </c>
      <c r="AR41" s="366">
        <v>271</v>
      </c>
      <c r="AS41" s="358">
        <v>16</v>
      </c>
      <c r="AT41" s="358">
        <v>262</v>
      </c>
      <c r="AU41" s="663"/>
      <c r="AV41" s="373"/>
    </row>
    <row r="42" spans="1:48" ht="30" customHeight="1" x14ac:dyDescent="0.25">
      <c r="A42" s="797"/>
      <c r="B42" s="824" t="s">
        <v>470</v>
      </c>
      <c r="C42" s="824"/>
      <c r="D42" s="328"/>
      <c r="E42" s="328"/>
      <c r="F42" s="328"/>
      <c r="G42" s="328"/>
      <c r="H42" s="328"/>
      <c r="I42" s="328"/>
      <c r="J42" s="328"/>
      <c r="K42" s="328"/>
      <c r="L42" s="328"/>
      <c r="M42" s="328"/>
      <c r="N42" s="328"/>
      <c r="O42" s="328"/>
      <c r="P42" s="328"/>
      <c r="Q42" s="328"/>
      <c r="R42" s="328"/>
      <c r="S42" s="328"/>
      <c r="T42" s="328"/>
      <c r="U42" s="328"/>
      <c r="V42" s="328"/>
      <c r="W42" s="328"/>
      <c r="X42" s="328"/>
      <c r="Y42" s="328"/>
      <c r="Z42" s="328"/>
      <c r="AA42" s="328"/>
      <c r="AB42" s="328">
        <v>1</v>
      </c>
      <c r="AC42" s="328">
        <v>1</v>
      </c>
      <c r="AD42" s="328"/>
      <c r="AE42" s="328"/>
      <c r="AF42" s="328"/>
      <c r="AG42" s="328"/>
      <c r="AH42" s="338">
        <v>5</v>
      </c>
      <c r="AI42" s="326"/>
      <c r="AJ42" s="328"/>
      <c r="AK42" s="328">
        <v>8</v>
      </c>
      <c r="AL42" s="328">
        <v>7</v>
      </c>
      <c r="AM42" s="327">
        <v>61</v>
      </c>
      <c r="AN42" s="328">
        <v>17</v>
      </c>
      <c r="AO42" s="328">
        <v>3</v>
      </c>
      <c r="AP42" s="329"/>
      <c r="AQ42" s="341">
        <v>1</v>
      </c>
      <c r="AR42" s="366">
        <v>104</v>
      </c>
      <c r="AS42" s="358">
        <v>5</v>
      </c>
      <c r="AT42" s="358">
        <v>99</v>
      </c>
      <c r="AU42" s="663"/>
      <c r="AV42" s="373"/>
    </row>
    <row r="43" spans="1:48" ht="30" customHeight="1" x14ac:dyDescent="0.25">
      <c r="A43" s="797"/>
      <c r="B43" s="824" t="s">
        <v>471</v>
      </c>
      <c r="C43" s="824"/>
      <c r="D43" s="328"/>
      <c r="E43" s="328"/>
      <c r="F43" s="328"/>
      <c r="G43" s="328"/>
      <c r="H43" s="328"/>
      <c r="I43" s="328"/>
      <c r="J43" s="328"/>
      <c r="K43" s="328"/>
      <c r="L43" s="328"/>
      <c r="M43" s="328"/>
      <c r="N43" s="328"/>
      <c r="O43" s="328"/>
      <c r="P43" s="328"/>
      <c r="Q43" s="328"/>
      <c r="R43" s="328"/>
      <c r="S43" s="328"/>
      <c r="T43" s="328">
        <v>6</v>
      </c>
      <c r="U43" s="328">
        <v>2</v>
      </c>
      <c r="V43" s="328"/>
      <c r="W43" s="328">
        <v>1</v>
      </c>
      <c r="X43" s="328"/>
      <c r="Y43" s="328">
        <v>5</v>
      </c>
      <c r="Z43" s="328"/>
      <c r="AA43" s="328"/>
      <c r="AB43" s="328">
        <v>1</v>
      </c>
      <c r="AC43" s="328"/>
      <c r="AD43" s="328"/>
      <c r="AE43" s="328"/>
      <c r="AF43" s="328"/>
      <c r="AG43" s="328"/>
      <c r="AH43" s="338"/>
      <c r="AI43" s="326"/>
      <c r="AJ43" s="328"/>
      <c r="AK43" s="328">
        <v>18</v>
      </c>
      <c r="AL43" s="328">
        <v>3</v>
      </c>
      <c r="AM43" s="328">
        <v>6</v>
      </c>
      <c r="AN43" s="327">
        <v>33</v>
      </c>
      <c r="AO43" s="328"/>
      <c r="AP43" s="329">
        <v>1</v>
      </c>
      <c r="AQ43" s="341">
        <v>1</v>
      </c>
      <c r="AR43" s="366">
        <v>77</v>
      </c>
      <c r="AS43" s="358">
        <v>3</v>
      </c>
      <c r="AT43" s="358">
        <v>77</v>
      </c>
      <c r="AU43" s="663"/>
      <c r="AV43" s="373"/>
    </row>
    <row r="44" spans="1:48" ht="30" customHeight="1" x14ac:dyDescent="0.25">
      <c r="A44" s="797"/>
      <c r="B44" s="824" t="s">
        <v>17</v>
      </c>
      <c r="C44" s="824"/>
      <c r="D44" s="328"/>
      <c r="E44" s="328"/>
      <c r="F44" s="328"/>
      <c r="G44" s="328"/>
      <c r="H44" s="328"/>
      <c r="I44" s="328">
        <v>1</v>
      </c>
      <c r="J44" s="328"/>
      <c r="K44" s="328"/>
      <c r="L44" s="328"/>
      <c r="M44" s="328"/>
      <c r="N44" s="328"/>
      <c r="O44" s="328"/>
      <c r="P44" s="328"/>
      <c r="Q44" s="328">
        <v>1</v>
      </c>
      <c r="R44" s="328"/>
      <c r="S44" s="328"/>
      <c r="T44" s="328"/>
      <c r="U44" s="328"/>
      <c r="V44" s="328"/>
      <c r="W44" s="328"/>
      <c r="X44" s="328"/>
      <c r="Y44" s="328"/>
      <c r="Z44" s="328"/>
      <c r="AA44" s="328"/>
      <c r="AB44" s="328"/>
      <c r="AC44" s="328">
        <v>1</v>
      </c>
      <c r="AD44" s="328">
        <v>1</v>
      </c>
      <c r="AE44" s="328">
        <v>1</v>
      </c>
      <c r="AF44" s="328"/>
      <c r="AG44" s="328"/>
      <c r="AH44" s="338"/>
      <c r="AI44" s="326"/>
      <c r="AJ44" s="328">
        <v>2</v>
      </c>
      <c r="AK44" s="328">
        <v>8</v>
      </c>
      <c r="AL44" s="328"/>
      <c r="AM44" s="328"/>
      <c r="AN44" s="328">
        <v>1</v>
      </c>
      <c r="AO44" s="327">
        <v>80</v>
      </c>
      <c r="AP44" s="329">
        <v>19</v>
      </c>
      <c r="AQ44" s="341">
        <v>1</v>
      </c>
      <c r="AR44" s="366">
        <v>116</v>
      </c>
      <c r="AS44" s="328">
        <v>7</v>
      </c>
      <c r="AT44" s="328">
        <v>113</v>
      </c>
      <c r="AU44" s="663"/>
      <c r="AV44" s="373"/>
    </row>
    <row r="45" spans="1:48" ht="30" customHeight="1" thickBot="1" x14ac:dyDescent="0.3">
      <c r="A45" s="797"/>
      <c r="B45" s="824" t="s">
        <v>472</v>
      </c>
      <c r="C45" s="824"/>
      <c r="D45" s="328"/>
      <c r="E45" s="328"/>
      <c r="F45" s="328"/>
      <c r="G45" s="328"/>
      <c r="H45" s="328"/>
      <c r="I45" s="328"/>
      <c r="J45" s="328"/>
      <c r="K45" s="328"/>
      <c r="L45" s="328"/>
      <c r="M45" s="328"/>
      <c r="N45" s="328"/>
      <c r="O45" s="328"/>
      <c r="P45" s="328"/>
      <c r="Q45" s="328"/>
      <c r="R45" s="328"/>
      <c r="S45" s="328"/>
      <c r="T45" s="328">
        <v>1</v>
      </c>
      <c r="U45" s="328"/>
      <c r="V45" s="328">
        <v>2</v>
      </c>
      <c r="W45" s="328"/>
      <c r="X45" s="328"/>
      <c r="Y45" s="328"/>
      <c r="Z45" s="328"/>
      <c r="AA45" s="328"/>
      <c r="AB45" s="328">
        <v>4</v>
      </c>
      <c r="AC45" s="328">
        <v>6</v>
      </c>
      <c r="AD45" s="328"/>
      <c r="AE45" s="328">
        <v>12</v>
      </c>
      <c r="AF45" s="328">
        <v>6</v>
      </c>
      <c r="AG45" s="328">
        <v>7</v>
      </c>
      <c r="AH45" s="338">
        <v>1</v>
      </c>
      <c r="AI45" s="332">
        <v>3</v>
      </c>
      <c r="AJ45" s="333">
        <v>12</v>
      </c>
      <c r="AK45" s="333">
        <v>40</v>
      </c>
      <c r="AL45" s="333">
        <v>27</v>
      </c>
      <c r="AM45" s="333">
        <v>7</v>
      </c>
      <c r="AN45" s="333">
        <v>3</v>
      </c>
      <c r="AO45" s="333">
        <v>45</v>
      </c>
      <c r="AP45" s="334">
        <v>161</v>
      </c>
      <c r="AQ45" s="341">
        <v>15</v>
      </c>
      <c r="AR45" s="366">
        <v>352</v>
      </c>
      <c r="AS45" s="328">
        <v>14</v>
      </c>
      <c r="AT45" s="328">
        <v>347</v>
      </c>
      <c r="AU45" s="663"/>
      <c r="AV45" s="373"/>
    </row>
    <row r="46" spans="1:48" ht="30" customHeight="1" x14ac:dyDescent="0.25">
      <c r="A46" s="661"/>
      <c r="B46" s="662"/>
      <c r="C46" s="662"/>
      <c r="D46" s="663"/>
      <c r="E46" s="675"/>
      <c r="F46" s="663"/>
      <c r="G46" s="675"/>
      <c r="H46" s="663"/>
      <c r="I46" s="675"/>
      <c r="J46" s="663"/>
      <c r="K46" s="675"/>
      <c r="L46" s="663"/>
      <c r="M46" s="675"/>
      <c r="N46" s="663"/>
      <c r="O46" s="675"/>
      <c r="P46" s="663"/>
      <c r="Q46" s="675"/>
      <c r="R46" s="663"/>
      <c r="S46" s="675"/>
      <c r="T46" s="663"/>
      <c r="U46" s="675"/>
      <c r="V46" s="663"/>
      <c r="W46" s="675"/>
      <c r="X46" s="663"/>
      <c r="Y46" s="675"/>
      <c r="Z46" s="663"/>
      <c r="AA46" s="675"/>
      <c r="AB46" s="663"/>
      <c r="AC46" s="675"/>
      <c r="AD46" s="663"/>
      <c r="AE46" s="675"/>
      <c r="AF46" s="663"/>
      <c r="AG46" s="675"/>
      <c r="AH46" s="663"/>
      <c r="AI46" s="675"/>
      <c r="AJ46" s="663"/>
      <c r="AK46" s="675"/>
      <c r="AL46" s="663"/>
      <c r="AM46" s="675"/>
      <c r="AN46" s="663"/>
      <c r="AO46" s="675"/>
      <c r="AP46" s="664"/>
      <c r="AQ46" s="676"/>
      <c r="AR46" s="360">
        <v>5700</v>
      </c>
      <c r="AS46" s="360">
        <v>347</v>
      </c>
      <c r="AT46" s="664"/>
      <c r="AU46" s="663"/>
      <c r="AV46" s="241"/>
    </row>
    <row r="47" spans="1:48" ht="5.25" customHeight="1" x14ac:dyDescent="0.25">
      <c r="A47" s="661"/>
      <c r="B47" s="662"/>
      <c r="C47" s="662"/>
      <c r="D47" s="663"/>
      <c r="E47" s="675"/>
      <c r="F47" s="663"/>
      <c r="G47" s="675"/>
      <c r="H47" s="663"/>
      <c r="I47" s="675"/>
      <c r="J47" s="663"/>
      <c r="K47" s="675"/>
      <c r="L47" s="663"/>
      <c r="M47" s="675"/>
      <c r="N47" s="663"/>
      <c r="O47" s="675"/>
      <c r="P47" s="663"/>
      <c r="Q47" s="675"/>
      <c r="R47" s="663"/>
      <c r="S47" s="675"/>
      <c r="T47" s="663"/>
      <c r="U47" s="675"/>
      <c r="V47" s="663"/>
      <c r="W47" s="675"/>
      <c r="X47" s="663"/>
      <c r="Y47" s="675"/>
      <c r="Z47" s="663"/>
      <c r="AA47" s="675"/>
      <c r="AB47" s="663"/>
      <c r="AC47" s="675"/>
      <c r="AD47" s="663"/>
      <c r="AE47" s="675"/>
      <c r="AF47" s="663"/>
      <c r="AG47" s="675"/>
      <c r="AH47" s="663"/>
      <c r="AI47" s="675"/>
      <c r="AJ47" s="663"/>
      <c r="AK47" s="675"/>
      <c r="AL47" s="663"/>
      <c r="AM47" s="675"/>
      <c r="AN47" s="663"/>
      <c r="AO47" s="675"/>
      <c r="AP47" s="664"/>
      <c r="AQ47" s="676"/>
      <c r="AR47" s="664"/>
      <c r="AS47" s="663"/>
      <c r="AT47" s="663"/>
      <c r="AU47" s="663"/>
      <c r="AV47" s="241"/>
    </row>
    <row r="48" spans="1:48" ht="37.5" customHeight="1" x14ac:dyDescent="0.25">
      <c r="A48" s="857" t="s">
        <v>508</v>
      </c>
      <c r="B48" s="857"/>
      <c r="C48" s="857"/>
      <c r="D48" s="360">
        <v>94</v>
      </c>
      <c r="E48" s="360">
        <v>127</v>
      </c>
      <c r="F48" s="360">
        <v>59</v>
      </c>
      <c r="G48" s="360">
        <v>108</v>
      </c>
      <c r="H48" s="360">
        <v>108</v>
      </c>
      <c r="I48" s="360">
        <v>101</v>
      </c>
      <c r="J48" s="360">
        <v>76</v>
      </c>
      <c r="K48" s="360">
        <v>54</v>
      </c>
      <c r="L48" s="360">
        <v>49</v>
      </c>
      <c r="M48" s="360">
        <v>96</v>
      </c>
      <c r="N48" s="360">
        <v>203</v>
      </c>
      <c r="O48" s="360">
        <v>82</v>
      </c>
      <c r="P48" s="360">
        <v>172</v>
      </c>
      <c r="Q48" s="360">
        <v>99</v>
      </c>
      <c r="R48" s="360">
        <v>160</v>
      </c>
      <c r="S48" s="360">
        <v>113</v>
      </c>
      <c r="T48" s="360">
        <v>174</v>
      </c>
      <c r="U48" s="360">
        <v>131</v>
      </c>
      <c r="V48" s="360">
        <v>98</v>
      </c>
      <c r="W48" s="360">
        <v>197</v>
      </c>
      <c r="X48" s="360">
        <v>133</v>
      </c>
      <c r="Y48" s="360">
        <v>107</v>
      </c>
      <c r="Z48" s="360">
        <v>77</v>
      </c>
      <c r="AA48" s="360">
        <v>101</v>
      </c>
      <c r="AB48" s="360">
        <v>103</v>
      </c>
      <c r="AC48" s="360">
        <v>155</v>
      </c>
      <c r="AD48" s="360">
        <v>180</v>
      </c>
      <c r="AE48" s="360">
        <v>146</v>
      </c>
      <c r="AF48" s="360">
        <v>162</v>
      </c>
      <c r="AG48" s="360">
        <v>94</v>
      </c>
      <c r="AH48" s="360">
        <v>173</v>
      </c>
      <c r="AI48" s="360">
        <v>95</v>
      </c>
      <c r="AJ48" s="360">
        <v>134</v>
      </c>
      <c r="AK48" s="360">
        <v>245</v>
      </c>
      <c r="AL48" s="360">
        <v>256</v>
      </c>
      <c r="AM48" s="360">
        <v>106</v>
      </c>
      <c r="AN48" s="360">
        <v>135</v>
      </c>
      <c r="AO48" s="360">
        <v>155</v>
      </c>
      <c r="AP48" s="360">
        <v>219</v>
      </c>
      <c r="AQ48" s="667">
        <v>396</v>
      </c>
      <c r="AR48" s="671">
        <v>5473</v>
      </c>
      <c r="AS48" s="668" t="s">
        <v>430</v>
      </c>
      <c r="AT48" s="680"/>
      <c r="AU48" s="311"/>
    </row>
    <row r="49" spans="1:46" ht="15" customHeight="1" x14ac:dyDescent="0.25">
      <c r="A49" s="821" t="s">
        <v>509</v>
      </c>
      <c r="B49" s="821"/>
      <c r="C49" s="821"/>
      <c r="D49" s="656"/>
      <c r="E49" s="674"/>
      <c r="F49" s="656"/>
      <c r="G49" s="674"/>
      <c r="H49" s="656"/>
      <c r="I49" s="674"/>
      <c r="J49" s="656"/>
      <c r="K49" s="674"/>
      <c r="L49" s="656"/>
      <c r="M49" s="674"/>
      <c r="N49" s="656"/>
      <c r="O49" s="674"/>
      <c r="P49" s="656"/>
      <c r="Q49" s="674"/>
      <c r="R49" s="656"/>
      <c r="S49" s="674"/>
      <c r="T49" s="656"/>
      <c r="U49" s="674"/>
      <c r="V49" s="656"/>
      <c r="W49" s="674"/>
      <c r="X49" s="656"/>
      <c r="Y49" s="674"/>
      <c r="Z49" s="656"/>
      <c r="AA49" s="674"/>
      <c r="AB49" s="656"/>
      <c r="AC49" s="674"/>
      <c r="AD49" s="656"/>
      <c r="AE49" s="674"/>
      <c r="AF49" s="656"/>
      <c r="AG49" s="674"/>
      <c r="AH49" s="656"/>
      <c r="AI49" s="674"/>
      <c r="AJ49" s="656"/>
      <c r="AK49" s="674"/>
      <c r="AL49" s="656"/>
      <c r="AM49" s="674"/>
      <c r="AN49" s="656"/>
      <c r="AO49" s="674"/>
      <c r="AP49" s="656"/>
      <c r="AQ49" s="344"/>
    </row>
    <row r="50" spans="1:46" ht="30" customHeight="1" x14ac:dyDescent="0.25">
      <c r="A50" s="821"/>
      <c r="B50" s="821"/>
      <c r="C50" s="821"/>
      <c r="D50" s="345">
        <v>0.27659574468085107</v>
      </c>
      <c r="E50" s="345">
        <v>3.937007874015748E-2</v>
      </c>
      <c r="F50" s="345">
        <v>0.15254237288135594</v>
      </c>
      <c r="G50" s="345">
        <v>0.40740740740740738</v>
      </c>
      <c r="H50" s="345">
        <v>0.10185185185185185</v>
      </c>
      <c r="I50" s="345">
        <v>0.7722772277227723</v>
      </c>
      <c r="J50" s="345">
        <v>0.17105263157894737</v>
      </c>
      <c r="K50" s="345">
        <v>0.3888888888888889</v>
      </c>
      <c r="L50" s="345">
        <v>0.55102040816326525</v>
      </c>
      <c r="M50" s="345">
        <v>0.72916666666666663</v>
      </c>
      <c r="N50" s="345">
        <v>0.31034482758620691</v>
      </c>
      <c r="O50" s="345">
        <v>0.56097560975609762</v>
      </c>
      <c r="P50" s="345">
        <v>0.40116279069767441</v>
      </c>
      <c r="Q50" s="345">
        <v>0.37373737373737376</v>
      </c>
      <c r="R50" s="345">
        <v>0.4375</v>
      </c>
      <c r="S50" s="345">
        <v>0.52212389380530977</v>
      </c>
      <c r="T50" s="345">
        <v>0.39080459770114945</v>
      </c>
      <c r="U50" s="345">
        <v>0.50381679389312972</v>
      </c>
      <c r="V50" s="345">
        <v>0.27551020408163263</v>
      </c>
      <c r="W50" s="345">
        <v>0.23857868020304568</v>
      </c>
      <c r="X50" s="345">
        <v>0.57894736842105265</v>
      </c>
      <c r="Y50" s="345">
        <v>0.61682242990654201</v>
      </c>
      <c r="Z50" s="345">
        <v>0.4935064935064935</v>
      </c>
      <c r="AA50" s="345">
        <v>0.31683168316831684</v>
      </c>
      <c r="AB50" s="345">
        <v>0.35922330097087379</v>
      </c>
      <c r="AC50" s="345">
        <v>0.54193548387096779</v>
      </c>
      <c r="AD50" s="345">
        <v>0.24444444444444444</v>
      </c>
      <c r="AE50" s="345">
        <v>0.56164383561643838</v>
      </c>
      <c r="AF50" s="345">
        <v>0.29629629629629628</v>
      </c>
      <c r="AG50" s="345">
        <v>0.2978723404255319</v>
      </c>
      <c r="AH50" s="345">
        <v>0.12716763005780346</v>
      </c>
      <c r="AI50" s="345">
        <v>0.43157894736842106</v>
      </c>
      <c r="AJ50" s="345">
        <v>0.55223880597014929</v>
      </c>
      <c r="AK50" s="345">
        <v>0.45714285714285713</v>
      </c>
      <c r="AL50" s="345">
        <v>0.41015625</v>
      </c>
      <c r="AM50" s="345">
        <v>0.47169811320754718</v>
      </c>
      <c r="AN50" s="345">
        <v>0.75555555555555554</v>
      </c>
      <c r="AO50" s="345">
        <v>0.50322580645161286</v>
      </c>
      <c r="AP50" s="345">
        <v>0.27853881278538811</v>
      </c>
      <c r="AQ50" s="328" t="s">
        <v>388</v>
      </c>
      <c r="AR50" s="347">
        <v>0.40100000000000002</v>
      </c>
      <c r="AS50" s="348"/>
      <c r="AT50" s="348"/>
    </row>
    <row r="51" spans="1:46" ht="11.25" customHeight="1" x14ac:dyDescent="0.25">
      <c r="A51" s="821"/>
      <c r="B51" s="821"/>
      <c r="C51" s="821"/>
      <c r="D51" s="349"/>
      <c r="E51" s="350"/>
      <c r="F51" s="349"/>
      <c r="G51" s="350"/>
      <c r="H51" s="349"/>
      <c r="I51" s="350"/>
      <c r="J51" s="349"/>
      <c r="K51" s="350"/>
      <c r="L51" s="349"/>
      <c r="M51" s="350"/>
      <c r="N51" s="349"/>
      <c r="O51" s="350"/>
      <c r="P51" s="349"/>
      <c r="Q51" s="350"/>
      <c r="R51" s="349"/>
      <c r="S51" s="350"/>
      <c r="T51" s="349"/>
      <c r="U51" s="350"/>
      <c r="V51" s="349"/>
      <c r="W51" s="350"/>
      <c r="X51" s="349"/>
      <c r="Y51" s="350"/>
      <c r="Z51" s="349"/>
      <c r="AA51" s="350"/>
      <c r="AB51" s="349"/>
      <c r="AC51" s="350"/>
      <c r="AD51" s="349"/>
      <c r="AE51" s="350"/>
      <c r="AF51" s="349"/>
      <c r="AG51" s="350"/>
      <c r="AH51" s="349"/>
      <c r="AI51" s="350"/>
      <c r="AJ51" s="349"/>
      <c r="AK51" s="350"/>
      <c r="AL51" s="349"/>
      <c r="AM51" s="350"/>
      <c r="AN51" s="349"/>
      <c r="AO51" s="350"/>
      <c r="AP51" s="349"/>
      <c r="AQ51" s="351"/>
      <c r="AR51" s="352"/>
      <c r="AS51" s="353"/>
      <c r="AT51" s="353"/>
    </row>
    <row r="52" spans="1:46" ht="8.25" customHeight="1" x14ac:dyDescent="0.25">
      <c r="A52" s="850" t="s">
        <v>432</v>
      </c>
      <c r="B52" s="850"/>
      <c r="C52" s="850"/>
      <c r="D52" s="349"/>
      <c r="E52" s="350"/>
      <c r="F52" s="349"/>
      <c r="G52" s="350"/>
      <c r="H52" s="349"/>
      <c r="I52" s="350"/>
      <c r="J52" s="349"/>
      <c r="K52" s="350"/>
      <c r="L52" s="349"/>
      <c r="M52" s="350"/>
      <c r="N52" s="349"/>
      <c r="O52" s="350"/>
      <c r="P52" s="349"/>
      <c r="Q52" s="350"/>
      <c r="R52" s="349"/>
      <c r="S52" s="350"/>
      <c r="T52" s="349"/>
      <c r="U52" s="350"/>
      <c r="V52" s="349"/>
      <c r="W52" s="350"/>
      <c r="X52" s="349"/>
      <c r="Y52" s="350"/>
      <c r="Z52" s="349"/>
      <c r="AA52" s="350"/>
      <c r="AB52" s="349"/>
      <c r="AC52" s="350"/>
      <c r="AD52" s="349"/>
      <c r="AE52" s="350"/>
      <c r="AF52" s="349"/>
      <c r="AG52" s="350"/>
      <c r="AH52" s="349"/>
      <c r="AI52" s="350"/>
      <c r="AJ52" s="349"/>
      <c r="AK52" s="350"/>
      <c r="AL52" s="349"/>
      <c r="AM52" s="350"/>
      <c r="AN52" s="349"/>
      <c r="AO52" s="350"/>
      <c r="AP52" s="349"/>
      <c r="AQ52" s="351"/>
      <c r="AR52" s="352"/>
      <c r="AS52" s="348"/>
      <c r="AT52" s="348"/>
    </row>
    <row r="53" spans="1:46" ht="30" customHeight="1" x14ac:dyDescent="0.25">
      <c r="A53" s="852"/>
      <c r="B53" s="852"/>
      <c r="C53" s="852"/>
      <c r="D53" s="823">
        <v>0.93600000000000005</v>
      </c>
      <c r="E53" s="823"/>
      <c r="F53" s="823"/>
      <c r="G53" s="823"/>
      <c r="H53" s="823"/>
      <c r="I53" s="823">
        <v>0.94099999999999995</v>
      </c>
      <c r="J53" s="823"/>
      <c r="K53" s="823"/>
      <c r="L53" s="823"/>
      <c r="M53" s="823"/>
      <c r="N53" s="823"/>
      <c r="O53" s="823"/>
      <c r="P53" s="823"/>
      <c r="Q53" s="823"/>
      <c r="R53" s="823"/>
      <c r="S53" s="823">
        <v>0.94199999999999995</v>
      </c>
      <c r="T53" s="823"/>
      <c r="U53" s="823"/>
      <c r="V53" s="823"/>
      <c r="W53" s="823"/>
      <c r="X53" s="823"/>
      <c r="Y53" s="823"/>
      <c r="Z53" s="823"/>
      <c r="AA53" s="823">
        <v>0.93799999999999994</v>
      </c>
      <c r="AB53" s="823"/>
      <c r="AC53" s="823"/>
      <c r="AD53" s="823"/>
      <c r="AE53" s="823"/>
      <c r="AF53" s="823"/>
      <c r="AG53" s="823"/>
      <c r="AH53" s="823"/>
      <c r="AI53" s="823">
        <v>0.96099999999999997</v>
      </c>
      <c r="AJ53" s="823"/>
      <c r="AK53" s="823"/>
      <c r="AL53" s="823"/>
      <c r="AM53" s="823"/>
      <c r="AN53" s="823"/>
      <c r="AO53" s="823"/>
      <c r="AP53" s="823"/>
      <c r="AQ53" s="328" t="s">
        <v>91</v>
      </c>
      <c r="AR53" s="354">
        <v>0.94499999999999995</v>
      </c>
    </row>
    <row r="54" spans="1:46" ht="7.5" customHeight="1" x14ac:dyDescent="0.25">
      <c r="A54" s="855"/>
      <c r="B54" s="855"/>
      <c r="C54" s="855"/>
      <c r="D54" s="355"/>
      <c r="E54" s="356"/>
      <c r="F54" s="355"/>
      <c r="G54" s="356"/>
      <c r="H54" s="355"/>
      <c r="I54" s="356"/>
      <c r="J54" s="355"/>
      <c r="K54" s="356"/>
      <c r="L54" s="355"/>
      <c r="M54" s="356"/>
      <c r="N54" s="355"/>
      <c r="O54" s="356"/>
      <c r="P54" s="355"/>
      <c r="Q54" s="356"/>
      <c r="R54" s="355"/>
      <c r="S54" s="356"/>
      <c r="T54" s="355"/>
      <c r="U54" s="356"/>
      <c r="V54" s="355"/>
      <c r="W54" s="356"/>
      <c r="X54" s="355"/>
      <c r="Y54" s="356"/>
      <c r="Z54" s="355"/>
      <c r="AA54" s="356"/>
      <c r="AB54" s="355"/>
      <c r="AC54" s="356"/>
      <c r="AD54" s="355"/>
      <c r="AE54" s="356"/>
      <c r="AF54" s="355"/>
      <c r="AG54" s="356"/>
      <c r="AH54" s="355"/>
      <c r="AI54" s="356"/>
      <c r="AJ54" s="355"/>
      <c r="AK54" s="356"/>
      <c r="AL54" s="355"/>
      <c r="AM54" s="356"/>
      <c r="AN54" s="355"/>
      <c r="AO54" s="356"/>
      <c r="AP54" s="355"/>
      <c r="AQ54" s="351"/>
      <c r="AR54" s="357"/>
    </row>
    <row r="55" spans="1:46" ht="9" customHeight="1" x14ac:dyDescent="0.25">
      <c r="A55" s="849" t="s">
        <v>95</v>
      </c>
      <c r="B55" s="850"/>
      <c r="C55" s="850"/>
      <c r="D55" s="355"/>
      <c r="E55" s="356"/>
      <c r="F55" s="355"/>
      <c r="G55" s="356"/>
      <c r="H55" s="355"/>
      <c r="I55" s="356"/>
      <c r="J55" s="355"/>
      <c r="K55" s="356"/>
      <c r="L55" s="355"/>
      <c r="M55" s="356"/>
      <c r="N55" s="355"/>
      <c r="O55" s="356"/>
      <c r="P55" s="355"/>
      <c r="Q55" s="356"/>
      <c r="R55" s="355"/>
      <c r="S55" s="356"/>
      <c r="T55" s="355"/>
      <c r="U55" s="356"/>
      <c r="V55" s="355"/>
      <c r="W55" s="356"/>
      <c r="X55" s="355"/>
      <c r="Y55" s="356"/>
      <c r="Z55" s="355"/>
      <c r="AA55" s="356"/>
      <c r="AB55" s="355"/>
      <c r="AC55" s="356"/>
      <c r="AD55" s="355"/>
      <c r="AE55" s="356"/>
      <c r="AF55" s="355"/>
      <c r="AG55" s="356"/>
      <c r="AH55" s="355"/>
      <c r="AI55" s="356"/>
      <c r="AJ55" s="355"/>
      <c r="AK55" s="356"/>
      <c r="AL55" s="355"/>
      <c r="AM55" s="356"/>
      <c r="AN55" s="355"/>
      <c r="AO55" s="356"/>
      <c r="AP55" s="355"/>
      <c r="AQ55" s="351"/>
      <c r="AR55" s="357"/>
    </row>
    <row r="56" spans="1:46" ht="30" customHeight="1" x14ac:dyDescent="0.25">
      <c r="A56" s="851"/>
      <c r="B56" s="852"/>
      <c r="C56" s="853"/>
      <c r="D56" s="358">
        <v>64</v>
      </c>
      <c r="E56" s="358">
        <v>7</v>
      </c>
      <c r="F56" s="358">
        <v>17</v>
      </c>
      <c r="G56" s="358">
        <v>56</v>
      </c>
      <c r="H56" s="358">
        <v>8</v>
      </c>
      <c r="I56" s="358">
        <v>81</v>
      </c>
      <c r="J56" s="358">
        <v>6</v>
      </c>
      <c r="K56" s="358">
        <v>59</v>
      </c>
      <c r="L56" s="358">
        <v>69</v>
      </c>
      <c r="M56" s="358">
        <v>65</v>
      </c>
      <c r="N56" s="358">
        <v>8</v>
      </c>
      <c r="O56" s="358">
        <v>39</v>
      </c>
      <c r="P56" s="358">
        <v>95</v>
      </c>
      <c r="Q56" s="358">
        <v>109</v>
      </c>
      <c r="R56" s="358">
        <v>90</v>
      </c>
      <c r="S56" s="358">
        <v>91</v>
      </c>
      <c r="T56" s="358">
        <v>8</v>
      </c>
      <c r="U56" s="358">
        <v>56</v>
      </c>
      <c r="V56" s="358">
        <v>3</v>
      </c>
      <c r="W56" s="358">
        <v>9</v>
      </c>
      <c r="X56" s="358">
        <v>100</v>
      </c>
      <c r="Y56" s="358">
        <v>75</v>
      </c>
      <c r="Z56" s="358">
        <v>35</v>
      </c>
      <c r="AA56" s="358">
        <v>28</v>
      </c>
      <c r="AB56" s="358">
        <v>7</v>
      </c>
      <c r="AC56" s="359">
        <v>2</v>
      </c>
      <c r="AD56" s="358">
        <v>8</v>
      </c>
      <c r="AE56" s="358">
        <v>2</v>
      </c>
      <c r="AF56" s="358">
        <v>22</v>
      </c>
      <c r="AG56" s="358">
        <v>48</v>
      </c>
      <c r="AH56" s="358">
        <v>10</v>
      </c>
      <c r="AI56" s="358">
        <v>33</v>
      </c>
      <c r="AJ56" s="358">
        <v>39</v>
      </c>
      <c r="AK56" s="358">
        <v>39</v>
      </c>
      <c r="AL56" s="358">
        <v>54</v>
      </c>
      <c r="AM56" s="358">
        <v>33</v>
      </c>
      <c r="AN56" s="358">
        <v>63</v>
      </c>
      <c r="AO56" s="358">
        <v>30</v>
      </c>
      <c r="AP56" s="358">
        <v>24</v>
      </c>
      <c r="AQ56" s="328" t="s">
        <v>91</v>
      </c>
      <c r="AR56" s="360">
        <v>1592</v>
      </c>
    </row>
    <row r="57" spans="1:46" ht="11.25" customHeight="1" x14ac:dyDescent="0.25">
      <c r="A57" s="854"/>
      <c r="B57" s="855"/>
      <c r="C57" s="855"/>
      <c r="D57" s="361"/>
      <c r="E57" s="362"/>
      <c r="F57" s="361"/>
      <c r="G57" s="362"/>
      <c r="H57" s="361"/>
      <c r="I57" s="362"/>
      <c r="J57" s="361"/>
      <c r="K57" s="362"/>
      <c r="L57" s="361"/>
      <c r="M57" s="362"/>
      <c r="N57" s="361"/>
      <c r="O57" s="362"/>
      <c r="P57" s="361"/>
      <c r="Q57" s="362"/>
      <c r="R57" s="361"/>
      <c r="S57" s="362"/>
      <c r="T57" s="361"/>
      <c r="U57" s="362"/>
      <c r="V57" s="361"/>
      <c r="W57" s="362"/>
      <c r="X57" s="361"/>
      <c r="Y57" s="362"/>
      <c r="Z57" s="361"/>
      <c r="AA57" s="362"/>
      <c r="AB57" s="361"/>
      <c r="AC57" s="362"/>
      <c r="AD57" s="361"/>
      <c r="AE57" s="362"/>
      <c r="AF57" s="361"/>
      <c r="AG57" s="362"/>
      <c r="AH57" s="361"/>
      <c r="AI57" s="362"/>
      <c r="AJ57" s="361"/>
      <c r="AK57" s="362"/>
      <c r="AL57" s="361"/>
      <c r="AM57" s="362"/>
      <c r="AN57" s="361"/>
      <c r="AO57" s="362"/>
      <c r="AP57" s="361"/>
      <c r="AQ57" s="351"/>
      <c r="AR57" s="363"/>
    </row>
    <row r="58" spans="1:46" ht="11.25" customHeight="1" x14ac:dyDescent="0.25">
      <c r="A58" s="849" t="s">
        <v>96</v>
      </c>
      <c r="B58" s="850"/>
      <c r="C58" s="850"/>
      <c r="D58" s="361"/>
      <c r="E58" s="362"/>
      <c r="F58" s="361"/>
      <c r="G58" s="362"/>
      <c r="H58" s="361"/>
      <c r="I58" s="362"/>
      <c r="J58" s="361"/>
      <c r="K58" s="362"/>
      <c r="L58" s="361"/>
      <c r="M58" s="362"/>
      <c r="N58" s="361"/>
      <c r="O58" s="362"/>
      <c r="P58" s="361"/>
      <c r="Q58" s="362"/>
      <c r="R58" s="361"/>
      <c r="S58" s="362"/>
      <c r="T58" s="361"/>
      <c r="U58" s="362"/>
      <c r="V58" s="361"/>
      <c r="W58" s="362"/>
      <c r="X58" s="361"/>
      <c r="Y58" s="362"/>
      <c r="Z58" s="361"/>
      <c r="AA58" s="362"/>
      <c r="AB58" s="361"/>
      <c r="AC58" s="362"/>
      <c r="AD58" s="361"/>
      <c r="AE58" s="362"/>
      <c r="AF58" s="361"/>
      <c r="AG58" s="362"/>
      <c r="AH58" s="361"/>
      <c r="AI58" s="362"/>
      <c r="AJ58" s="361"/>
      <c r="AK58" s="362"/>
      <c r="AL58" s="361"/>
      <c r="AM58" s="362"/>
      <c r="AN58" s="361"/>
      <c r="AO58" s="362"/>
      <c r="AP58" s="361"/>
      <c r="AQ58" s="351"/>
      <c r="AR58" s="363"/>
    </row>
    <row r="59" spans="1:46" ht="30" customHeight="1" x14ac:dyDescent="0.25">
      <c r="A59" s="851"/>
      <c r="B59" s="852"/>
      <c r="C59" s="852"/>
      <c r="D59" s="358">
        <v>145</v>
      </c>
      <c r="E59" s="358">
        <v>148</v>
      </c>
      <c r="F59" s="358">
        <v>68</v>
      </c>
      <c r="G59" s="358">
        <v>136</v>
      </c>
      <c r="H59" s="358">
        <v>124</v>
      </c>
      <c r="I59" s="358">
        <v>130</v>
      </c>
      <c r="J59" s="358">
        <v>70</v>
      </c>
      <c r="K59" s="358">
        <v>100</v>
      </c>
      <c r="L59" s="358">
        <v>103</v>
      </c>
      <c r="M59" s="358">
        <v>144</v>
      </c>
      <c r="N59" s="358">
        <v>196</v>
      </c>
      <c r="O59" s="358">
        <v>118</v>
      </c>
      <c r="P59" s="358">
        <v>236</v>
      </c>
      <c r="Q59" s="358">
        <v>150</v>
      </c>
      <c r="R59" s="358">
        <v>181</v>
      </c>
      <c r="S59" s="358">
        <v>128</v>
      </c>
      <c r="T59" s="358">
        <v>134</v>
      </c>
      <c r="U59" s="358">
        <v>160</v>
      </c>
      <c r="V59" s="358">
        <v>56</v>
      </c>
      <c r="W59" s="358">
        <v>155</v>
      </c>
      <c r="X59" s="358">
        <v>193</v>
      </c>
      <c r="Y59" s="358">
        <v>169</v>
      </c>
      <c r="Z59" s="358">
        <v>87</v>
      </c>
      <c r="AA59" s="358">
        <v>132</v>
      </c>
      <c r="AB59" s="358">
        <v>99</v>
      </c>
      <c r="AC59" s="358">
        <v>110</v>
      </c>
      <c r="AD59" s="358">
        <v>141</v>
      </c>
      <c r="AE59" s="358">
        <v>137</v>
      </c>
      <c r="AF59" s="358">
        <v>143</v>
      </c>
      <c r="AG59" s="358">
        <v>122</v>
      </c>
      <c r="AH59" s="358">
        <v>160</v>
      </c>
      <c r="AI59" s="358">
        <v>109</v>
      </c>
      <c r="AJ59" s="358">
        <v>128</v>
      </c>
      <c r="AK59" s="358">
        <v>238</v>
      </c>
      <c r="AL59" s="358">
        <v>215</v>
      </c>
      <c r="AM59" s="358">
        <v>110</v>
      </c>
      <c r="AN59" s="358">
        <v>158</v>
      </c>
      <c r="AO59" s="358">
        <v>148</v>
      </c>
      <c r="AP59" s="358">
        <v>180</v>
      </c>
      <c r="AQ59" s="328" t="s">
        <v>91</v>
      </c>
      <c r="AR59" s="360">
        <v>5461</v>
      </c>
    </row>
    <row r="60" spans="1:46" ht="12" customHeight="1" x14ac:dyDescent="0.25">
      <c r="A60" s="854"/>
      <c r="B60" s="855"/>
      <c r="C60" s="855"/>
      <c r="D60" s="364"/>
      <c r="E60" s="365"/>
      <c r="F60" s="364"/>
      <c r="G60" s="365"/>
      <c r="H60" s="364"/>
      <c r="I60" s="365"/>
      <c r="J60" s="364"/>
      <c r="K60" s="365"/>
      <c r="L60" s="364"/>
      <c r="M60" s="365"/>
      <c r="N60" s="364"/>
      <c r="O60" s="365"/>
      <c r="P60" s="364"/>
      <c r="Q60" s="365"/>
      <c r="R60" s="364"/>
      <c r="S60" s="365"/>
      <c r="T60" s="364"/>
      <c r="U60" s="365"/>
      <c r="V60" s="364"/>
      <c r="W60" s="365"/>
      <c r="X60" s="364"/>
      <c r="Y60" s="365"/>
      <c r="Z60" s="364"/>
      <c r="AA60" s="365"/>
      <c r="AB60" s="364"/>
      <c r="AC60" s="365"/>
      <c r="AD60" s="364"/>
      <c r="AE60" s="365"/>
      <c r="AF60" s="364"/>
      <c r="AG60" s="365"/>
      <c r="AH60" s="364"/>
      <c r="AI60" s="365"/>
      <c r="AJ60" s="364"/>
      <c r="AK60" s="365"/>
      <c r="AL60" s="364"/>
      <c r="AM60" s="365"/>
      <c r="AN60" s="364"/>
      <c r="AO60" s="365"/>
      <c r="AP60" s="364"/>
      <c r="AQ60" s="351"/>
      <c r="AR60" s="363"/>
    </row>
    <row r="61" spans="1:46" ht="30" customHeight="1" x14ac:dyDescent="0.25">
      <c r="A61" s="821" t="s">
        <v>97</v>
      </c>
      <c r="B61" s="821"/>
      <c r="C61" s="821"/>
      <c r="D61" s="328">
        <v>301</v>
      </c>
      <c r="E61" s="328">
        <v>310</v>
      </c>
      <c r="F61" s="328">
        <v>189</v>
      </c>
      <c r="G61" s="328">
        <v>332</v>
      </c>
      <c r="H61" s="328">
        <v>272</v>
      </c>
      <c r="I61" s="328">
        <v>326</v>
      </c>
      <c r="J61" s="328">
        <v>158</v>
      </c>
      <c r="K61" s="328">
        <v>270</v>
      </c>
      <c r="L61" s="328">
        <v>263</v>
      </c>
      <c r="M61" s="328">
        <v>296</v>
      </c>
      <c r="N61" s="328">
        <v>377</v>
      </c>
      <c r="O61" s="328">
        <v>239</v>
      </c>
      <c r="P61" s="328">
        <v>526</v>
      </c>
      <c r="Q61" s="328">
        <v>371</v>
      </c>
      <c r="R61" s="328">
        <v>467</v>
      </c>
      <c r="S61" s="328">
        <v>311</v>
      </c>
      <c r="T61" s="328">
        <v>351</v>
      </c>
      <c r="U61" s="328">
        <v>441</v>
      </c>
      <c r="V61" s="328">
        <v>169</v>
      </c>
      <c r="W61" s="328">
        <v>331</v>
      </c>
      <c r="X61" s="328">
        <v>445</v>
      </c>
      <c r="Y61" s="328">
        <v>397</v>
      </c>
      <c r="Z61" s="328">
        <v>236</v>
      </c>
      <c r="AA61" s="328">
        <v>354</v>
      </c>
      <c r="AB61" s="328">
        <v>250</v>
      </c>
      <c r="AC61" s="328">
        <v>276</v>
      </c>
      <c r="AD61" s="328">
        <v>348</v>
      </c>
      <c r="AE61" s="328">
        <v>332</v>
      </c>
      <c r="AF61" s="328">
        <v>329</v>
      </c>
      <c r="AG61" s="328">
        <v>317</v>
      </c>
      <c r="AH61" s="328">
        <v>345</v>
      </c>
      <c r="AI61" s="328">
        <v>284</v>
      </c>
      <c r="AJ61" s="328">
        <v>327</v>
      </c>
      <c r="AK61" s="328">
        <v>504</v>
      </c>
      <c r="AL61" s="328">
        <v>574</v>
      </c>
      <c r="AM61" s="328">
        <v>301</v>
      </c>
      <c r="AN61" s="328">
        <v>362</v>
      </c>
      <c r="AO61" s="328">
        <v>412</v>
      </c>
      <c r="AP61" s="328">
        <v>405</v>
      </c>
      <c r="AQ61" s="328" t="s">
        <v>91</v>
      </c>
      <c r="AR61" s="366">
        <v>13098</v>
      </c>
    </row>
    <row r="62" spans="1:46" ht="30" customHeight="1" x14ac:dyDescent="0.25">
      <c r="A62" s="858" t="s">
        <v>435</v>
      </c>
      <c r="B62" s="859"/>
      <c r="C62" s="859"/>
      <c r="D62" s="328">
        <v>303</v>
      </c>
      <c r="E62" s="328">
        <v>310</v>
      </c>
      <c r="F62" s="328">
        <v>189</v>
      </c>
      <c r="G62" s="328">
        <v>332</v>
      </c>
      <c r="H62" s="328">
        <v>272</v>
      </c>
      <c r="I62" s="328">
        <v>326</v>
      </c>
      <c r="J62" s="328">
        <v>158</v>
      </c>
      <c r="K62" s="328">
        <v>270</v>
      </c>
      <c r="L62" s="328">
        <v>263</v>
      </c>
      <c r="M62" s="328">
        <v>305</v>
      </c>
      <c r="N62" s="328">
        <v>407</v>
      </c>
      <c r="O62" s="328">
        <v>239</v>
      </c>
      <c r="P62" s="328">
        <v>526</v>
      </c>
      <c r="Q62" s="328">
        <v>371</v>
      </c>
      <c r="R62" s="328">
        <v>467</v>
      </c>
      <c r="S62" s="328">
        <v>332</v>
      </c>
      <c r="T62" s="328">
        <v>351</v>
      </c>
      <c r="U62" s="328">
        <v>441</v>
      </c>
      <c r="V62" s="328">
        <v>169</v>
      </c>
      <c r="W62" s="328">
        <v>361</v>
      </c>
      <c r="X62" s="328">
        <v>445</v>
      </c>
      <c r="Y62" s="328">
        <v>397</v>
      </c>
      <c r="Z62" s="328">
        <v>236</v>
      </c>
      <c r="AA62" s="328">
        <v>354</v>
      </c>
      <c r="AB62" s="328">
        <v>250</v>
      </c>
      <c r="AC62" s="328">
        <v>276</v>
      </c>
      <c r="AD62" s="328">
        <v>348</v>
      </c>
      <c r="AE62" s="328">
        <v>332</v>
      </c>
      <c r="AF62" s="328">
        <v>329</v>
      </c>
      <c r="AG62" s="328">
        <v>317</v>
      </c>
      <c r="AH62" s="328">
        <v>345</v>
      </c>
      <c r="AI62" s="328">
        <v>284</v>
      </c>
      <c r="AJ62" s="328">
        <v>327</v>
      </c>
      <c r="AK62" s="328">
        <v>522</v>
      </c>
      <c r="AL62" s="328">
        <v>574</v>
      </c>
      <c r="AM62" s="328">
        <v>301</v>
      </c>
      <c r="AN62" s="328">
        <v>362</v>
      </c>
      <c r="AO62" s="328">
        <v>412</v>
      </c>
      <c r="AP62" s="328">
        <v>423</v>
      </c>
      <c r="AQ62" s="328" t="s">
        <v>91</v>
      </c>
      <c r="AR62" s="366">
        <v>13226</v>
      </c>
    </row>
    <row r="63" spans="1:46" ht="15" customHeight="1" x14ac:dyDescent="0.25">
      <c r="A63" s="821" t="s">
        <v>241</v>
      </c>
      <c r="B63" s="821"/>
      <c r="C63" s="856"/>
      <c r="D63" s="310"/>
      <c r="E63" s="351"/>
      <c r="F63" s="310"/>
      <c r="G63" s="351"/>
      <c r="H63" s="310"/>
      <c r="I63" s="351"/>
      <c r="J63" s="310"/>
      <c r="K63" s="351"/>
      <c r="L63" s="310"/>
      <c r="M63" s="351"/>
      <c r="N63" s="310"/>
      <c r="O63" s="351"/>
      <c r="P63" s="310"/>
      <c r="Q63" s="351"/>
      <c r="R63" s="310"/>
      <c r="S63" s="351"/>
      <c r="T63" s="310"/>
      <c r="U63" s="351"/>
      <c r="V63" s="310"/>
      <c r="W63" s="351"/>
      <c r="X63" s="310"/>
      <c r="Y63" s="351"/>
      <c r="Z63" s="310"/>
      <c r="AA63" s="351"/>
      <c r="AB63" s="310"/>
      <c r="AC63" s="351"/>
      <c r="AD63" s="310"/>
      <c r="AE63" s="351"/>
      <c r="AF63" s="310"/>
      <c r="AG63" s="351"/>
      <c r="AH63" s="310"/>
      <c r="AI63" s="351"/>
      <c r="AJ63" s="310"/>
      <c r="AK63" s="351"/>
      <c r="AL63" s="310"/>
      <c r="AM63" s="351"/>
      <c r="AN63" s="310"/>
      <c r="AO63" s="351"/>
      <c r="AP63" s="310"/>
      <c r="AQ63" s="351"/>
      <c r="AR63" s="367"/>
    </row>
    <row r="64" spans="1:46" ht="30" customHeight="1" x14ac:dyDescent="0.25">
      <c r="A64" s="821"/>
      <c r="B64" s="821"/>
      <c r="C64" s="821"/>
      <c r="D64" s="346">
        <v>1.0066445182724253</v>
      </c>
      <c r="E64" s="345">
        <v>0.9096774193548387</v>
      </c>
      <c r="F64" s="345">
        <v>0.76190476190476186</v>
      </c>
      <c r="G64" s="345">
        <v>0.90361445783132532</v>
      </c>
      <c r="H64" s="345">
        <v>0.88235294117647056</v>
      </c>
      <c r="I64" s="345">
        <v>0.95705521472392641</v>
      </c>
      <c r="J64" s="345">
        <v>0.96202531645569622</v>
      </c>
      <c r="K64" s="345">
        <v>0.78888888888888886</v>
      </c>
      <c r="L64" s="345">
        <v>0.84030418250950567</v>
      </c>
      <c r="M64" s="346">
        <v>1.0304054054054055</v>
      </c>
      <c r="N64" s="346">
        <v>1.0795755968169762</v>
      </c>
      <c r="O64" s="346">
        <v>1</v>
      </c>
      <c r="P64" s="345">
        <v>0.95627376425855515</v>
      </c>
      <c r="Q64" s="345">
        <v>0.96495956873315369</v>
      </c>
      <c r="R64" s="345">
        <v>0.92291220556745179</v>
      </c>
      <c r="S64" s="346">
        <v>1.067524115755627</v>
      </c>
      <c r="T64" s="345">
        <v>0.90028490028490027</v>
      </c>
      <c r="U64" s="345">
        <v>0.78684807256235823</v>
      </c>
      <c r="V64" s="345">
        <v>0.92899408284023666</v>
      </c>
      <c r="W64" s="346">
        <v>1.0906344410876132</v>
      </c>
      <c r="X64" s="345">
        <v>0.95730337078651684</v>
      </c>
      <c r="Y64" s="345">
        <v>0.88413098236775822</v>
      </c>
      <c r="Z64" s="345">
        <v>0.84322033898305082</v>
      </c>
      <c r="AA64" s="345">
        <v>0.73728813559322037</v>
      </c>
      <c r="AB64" s="345">
        <v>0.83599999999999997</v>
      </c>
      <c r="AC64" s="345">
        <v>0.96739130434782605</v>
      </c>
      <c r="AD64" s="345">
        <v>0.9454022988505747</v>
      </c>
      <c r="AE64" s="345">
        <v>0.85843373493975905</v>
      </c>
      <c r="AF64" s="677">
        <v>0.99392097264437695</v>
      </c>
      <c r="AG64" s="345">
        <v>0.83280757097791802</v>
      </c>
      <c r="AH64" s="677">
        <v>0.99420289855072463</v>
      </c>
      <c r="AI64" s="345">
        <v>0.83450704225352113</v>
      </c>
      <c r="AJ64" s="345">
        <v>0.92048929663608559</v>
      </c>
      <c r="AK64" s="346">
        <v>1.0357142857142858</v>
      </c>
      <c r="AL64" s="345">
        <v>0.91463414634146345</v>
      </c>
      <c r="AM64" s="345">
        <v>0.8272425249169435</v>
      </c>
      <c r="AN64" s="345">
        <v>0.98342541436464093</v>
      </c>
      <c r="AO64" s="345">
        <v>0.80825242718446599</v>
      </c>
      <c r="AP64" s="346">
        <v>1.0444444444444445</v>
      </c>
      <c r="AQ64" s="328" t="s">
        <v>91</v>
      </c>
      <c r="AR64" s="347">
        <v>0.92600000000000005</v>
      </c>
    </row>
    <row r="65" spans="1:44" ht="15" customHeight="1" x14ac:dyDescent="0.25">
      <c r="A65" s="821"/>
      <c r="B65" s="821"/>
      <c r="C65" s="821"/>
      <c r="D65" s="310"/>
      <c r="E65" s="351"/>
      <c r="F65" s="310"/>
      <c r="G65" s="351"/>
      <c r="H65" s="310"/>
      <c r="I65" s="351"/>
      <c r="J65" s="310"/>
      <c r="K65" s="351"/>
      <c r="L65" s="310"/>
      <c r="M65" s="351"/>
      <c r="N65" s="310"/>
      <c r="O65" s="351"/>
      <c r="P65" s="310"/>
      <c r="Q65" s="351"/>
      <c r="R65" s="310"/>
      <c r="S65" s="351"/>
      <c r="T65" s="310"/>
      <c r="U65" s="351"/>
      <c r="V65" s="310"/>
      <c r="W65" s="351"/>
      <c r="X65" s="310"/>
      <c r="Y65" s="351"/>
      <c r="Z65" s="310"/>
      <c r="AA65" s="351"/>
      <c r="AB65" s="310"/>
      <c r="AC65" s="351"/>
      <c r="AD65" s="310"/>
      <c r="AE65" s="351"/>
      <c r="AF65" s="310"/>
      <c r="AG65" s="351"/>
      <c r="AH65" s="310"/>
      <c r="AI65" s="351"/>
      <c r="AJ65" s="310"/>
      <c r="AK65" s="351"/>
      <c r="AL65" s="310"/>
      <c r="AM65" s="351"/>
      <c r="AN65" s="310"/>
      <c r="AO65" s="351"/>
      <c r="AP65" s="310"/>
      <c r="AQ65" s="351"/>
      <c r="AR65" s="367"/>
    </row>
    <row r="66" spans="1:44" ht="12" customHeight="1" x14ac:dyDescent="0.25">
      <c r="A66" s="840" t="s">
        <v>436</v>
      </c>
      <c r="B66" s="841"/>
      <c r="C66" s="842"/>
      <c r="D66" s="310"/>
      <c r="E66" s="351"/>
      <c r="F66" s="310"/>
      <c r="G66" s="351"/>
      <c r="H66" s="310"/>
      <c r="I66" s="351"/>
      <c r="J66" s="310"/>
      <c r="K66" s="351"/>
      <c r="L66" s="310"/>
      <c r="M66" s="351"/>
      <c r="N66" s="310"/>
      <c r="O66" s="351"/>
      <c r="P66" s="310"/>
      <c r="Q66" s="351"/>
      <c r="R66" s="310"/>
      <c r="S66" s="351"/>
      <c r="T66" s="310"/>
      <c r="U66" s="351"/>
      <c r="V66" s="310"/>
      <c r="W66" s="351"/>
      <c r="X66" s="310"/>
      <c r="Y66" s="351"/>
      <c r="Z66" s="310"/>
      <c r="AA66" s="351"/>
      <c r="AB66" s="310"/>
      <c r="AC66" s="351"/>
      <c r="AD66" s="310"/>
      <c r="AE66" s="351"/>
      <c r="AF66" s="310"/>
      <c r="AG66" s="351"/>
      <c r="AH66" s="310"/>
      <c r="AI66" s="351"/>
      <c r="AJ66" s="310"/>
      <c r="AK66" s="351"/>
      <c r="AL66" s="310"/>
      <c r="AM66" s="351"/>
      <c r="AN66" s="310"/>
      <c r="AO66" s="351"/>
      <c r="AP66" s="310"/>
      <c r="AQ66" s="351"/>
      <c r="AR66" s="367"/>
    </row>
    <row r="67" spans="1:44" ht="35.25" customHeight="1" x14ac:dyDescent="0.25">
      <c r="A67" s="843"/>
      <c r="B67" s="844"/>
      <c r="C67" s="845"/>
      <c r="D67" s="346">
        <v>1</v>
      </c>
      <c r="E67" s="345">
        <v>0.9096774193548387</v>
      </c>
      <c r="F67" s="345">
        <v>0.76190476190476186</v>
      </c>
      <c r="G67" s="345">
        <v>0.90361445783132532</v>
      </c>
      <c r="H67" s="345">
        <v>0.88235294117647056</v>
      </c>
      <c r="I67" s="345">
        <v>0.95705521472392641</v>
      </c>
      <c r="J67" s="345">
        <v>0.96202531645569622</v>
      </c>
      <c r="K67" s="345">
        <v>0.78888888888888886</v>
      </c>
      <c r="L67" s="345">
        <v>0.84030418250950567</v>
      </c>
      <c r="M67" s="346">
        <v>1</v>
      </c>
      <c r="N67" s="346">
        <v>1</v>
      </c>
      <c r="O67" s="346">
        <v>1</v>
      </c>
      <c r="P67" s="345">
        <v>0.95627376425855515</v>
      </c>
      <c r="Q67" s="345">
        <v>0.96495956873315369</v>
      </c>
      <c r="R67" s="345">
        <v>0.92291220556745179</v>
      </c>
      <c r="S67" s="346">
        <v>1</v>
      </c>
      <c r="T67" s="345">
        <v>0.90028490028490027</v>
      </c>
      <c r="U67" s="345">
        <v>0.78684807256235823</v>
      </c>
      <c r="V67" s="345">
        <v>0.92899408284023666</v>
      </c>
      <c r="W67" s="346">
        <v>1</v>
      </c>
      <c r="X67" s="345">
        <v>0.95730337078651684</v>
      </c>
      <c r="Y67" s="345">
        <v>0.88413098236775822</v>
      </c>
      <c r="Z67" s="345">
        <v>0.84322033898305082</v>
      </c>
      <c r="AA67" s="345">
        <v>0.73728813559322037</v>
      </c>
      <c r="AB67" s="345">
        <v>0.83599999999999997</v>
      </c>
      <c r="AC67" s="345">
        <v>0.96739130434782605</v>
      </c>
      <c r="AD67" s="345">
        <v>0.9454022988505747</v>
      </c>
      <c r="AE67" s="345">
        <v>0.85843373493975905</v>
      </c>
      <c r="AF67" s="677">
        <v>0.99392097264437695</v>
      </c>
      <c r="AG67" s="345">
        <v>0.83280757097791802</v>
      </c>
      <c r="AH67" s="677">
        <v>0.99420289855072463</v>
      </c>
      <c r="AI67" s="345">
        <v>0.83450704225352113</v>
      </c>
      <c r="AJ67" s="345">
        <v>0.92048929663608559</v>
      </c>
      <c r="AK67" s="346">
        <v>1</v>
      </c>
      <c r="AL67" s="345">
        <v>0.91463414634146345</v>
      </c>
      <c r="AM67" s="345">
        <v>0.8272425249169435</v>
      </c>
      <c r="AN67" s="345">
        <v>0.98342541436464093</v>
      </c>
      <c r="AO67" s="345">
        <v>0.80825242718446599</v>
      </c>
      <c r="AP67" s="346">
        <v>1</v>
      </c>
      <c r="AQ67" s="328" t="s">
        <v>388</v>
      </c>
      <c r="AR67" s="347">
        <v>0.91713292000604874</v>
      </c>
    </row>
    <row r="68" spans="1:44" ht="12" customHeight="1" x14ac:dyDescent="0.25">
      <c r="A68" s="846"/>
      <c r="B68" s="847"/>
      <c r="C68" s="848"/>
      <c r="D68" s="310"/>
      <c r="E68" s="351"/>
      <c r="F68" s="310"/>
      <c r="G68" s="351"/>
      <c r="H68" s="310"/>
      <c r="I68" s="351"/>
      <c r="J68" s="310"/>
      <c r="K68" s="351"/>
      <c r="L68" s="310"/>
      <c r="M68" s="351"/>
      <c r="N68" s="310"/>
      <c r="O68" s="351"/>
      <c r="P68" s="310"/>
      <c r="Q68" s="351"/>
      <c r="R68" s="310"/>
      <c r="S68" s="351"/>
      <c r="T68" s="310"/>
      <c r="U68" s="351"/>
      <c r="V68" s="310"/>
      <c r="W68" s="351"/>
      <c r="X68" s="310"/>
      <c r="Y68" s="351"/>
      <c r="Z68" s="310"/>
      <c r="AA68" s="351"/>
      <c r="AB68" s="310"/>
      <c r="AC68" s="351"/>
      <c r="AD68" s="310"/>
      <c r="AE68" s="351"/>
      <c r="AF68" s="310"/>
      <c r="AG68" s="351"/>
      <c r="AH68" s="310"/>
      <c r="AI68" s="351"/>
      <c r="AJ68" s="310"/>
      <c r="AK68" s="351"/>
      <c r="AL68" s="310"/>
      <c r="AM68" s="351"/>
      <c r="AN68" s="310"/>
      <c r="AO68" s="351"/>
      <c r="AP68" s="310"/>
      <c r="AQ68" s="351"/>
      <c r="AR68" s="368"/>
    </row>
    <row r="69" spans="1:44" ht="15.75" customHeight="1" x14ac:dyDescent="0.25">
      <c r="A69" s="839" t="s">
        <v>389</v>
      </c>
      <c r="B69" s="839"/>
      <c r="C69" s="839"/>
      <c r="D69" s="346">
        <v>0.95238095238095233</v>
      </c>
      <c r="E69" s="346">
        <v>0.93602693602693599</v>
      </c>
      <c r="F69" s="346">
        <v>0.88372093023255816</v>
      </c>
      <c r="G69" s="346">
        <v>0.93333333333333335</v>
      </c>
      <c r="H69" s="346">
        <v>0.8545454545454545</v>
      </c>
      <c r="I69" s="346">
        <v>0.84011627906976749</v>
      </c>
      <c r="J69" s="346">
        <v>0.89240506329113922</v>
      </c>
      <c r="K69" s="346">
        <v>0.7857142857142857</v>
      </c>
      <c r="L69" s="346">
        <v>0.89534883720930236</v>
      </c>
      <c r="M69" s="346">
        <v>1.348993288590604</v>
      </c>
      <c r="N69" s="346">
        <v>1</v>
      </c>
      <c r="O69" s="346">
        <v>0.91828793774319062</v>
      </c>
      <c r="P69" s="346">
        <v>0.89943074003795065</v>
      </c>
      <c r="Q69" s="346">
        <v>0.85353535353535348</v>
      </c>
      <c r="R69" s="346">
        <v>0.95815899581589958</v>
      </c>
      <c r="S69" s="346">
        <v>0.91929824561403506</v>
      </c>
      <c r="T69" s="346">
        <v>0.82499999999999996</v>
      </c>
      <c r="U69" s="346">
        <v>0.76470588235294112</v>
      </c>
      <c r="V69" s="346">
        <v>0.87209302325581395</v>
      </c>
      <c r="W69" s="346">
        <v>0.8849315068493151</v>
      </c>
      <c r="X69" s="346">
        <v>0.90144230769230771</v>
      </c>
      <c r="Y69" s="346">
        <v>0.94974874371859297</v>
      </c>
      <c r="Z69" s="346">
        <v>0.89029535864978904</v>
      </c>
      <c r="AA69" s="346">
        <v>0.84307692307692306</v>
      </c>
      <c r="AB69" s="346">
        <v>0.92543859649122806</v>
      </c>
      <c r="AC69" s="346">
        <v>0.93333333333333335</v>
      </c>
      <c r="AD69" s="346">
        <v>0.99375000000000002</v>
      </c>
      <c r="AE69" s="346">
        <v>0.99356913183279738</v>
      </c>
      <c r="AF69" s="346">
        <v>0.95294117647058818</v>
      </c>
      <c r="AG69" s="346">
        <v>0.81987577639751552</v>
      </c>
      <c r="AH69" s="346">
        <v>0.9578651685393258</v>
      </c>
      <c r="AI69" s="346">
        <v>0.73333333333333328</v>
      </c>
      <c r="AJ69" s="346">
        <v>0.89085545722713866</v>
      </c>
      <c r="AK69" s="346">
        <v>1.0057581573896353</v>
      </c>
      <c r="AL69" s="346">
        <v>0.89315525876460766</v>
      </c>
      <c r="AM69" s="346">
        <v>1.0413533834586466</v>
      </c>
      <c r="AN69" s="346">
        <v>0.99705882352941178</v>
      </c>
      <c r="AO69" s="346">
        <v>0.90046296296296291</v>
      </c>
      <c r="AP69" s="346">
        <v>0.95591647331786544</v>
      </c>
      <c r="AQ69" s="645" t="s">
        <v>91</v>
      </c>
      <c r="AR69" s="646">
        <v>0.91800000000000004</v>
      </c>
    </row>
    <row r="70" spans="1:44" ht="15.75" customHeight="1" x14ac:dyDescent="0.25">
      <c r="A70" s="839" t="s">
        <v>390</v>
      </c>
      <c r="B70" s="839"/>
      <c r="C70" s="839"/>
      <c r="D70" s="346">
        <v>1.0037735849056604</v>
      </c>
      <c r="E70" s="346">
        <v>0.85172413793103452</v>
      </c>
      <c r="F70" s="346">
        <v>0.92441860465116277</v>
      </c>
      <c r="G70" s="346">
        <v>1</v>
      </c>
      <c r="H70" s="346">
        <v>0.83552631578947367</v>
      </c>
      <c r="I70" s="346">
        <v>0.875</v>
      </c>
      <c r="J70" s="346">
        <v>0.91691394658753711</v>
      </c>
      <c r="K70" s="346">
        <v>0.93125000000000002</v>
      </c>
      <c r="L70" s="346">
        <v>1.2459016393442623</v>
      </c>
      <c r="M70" s="346">
        <v>1.0170454545454546</v>
      </c>
      <c r="N70" s="346">
        <v>0.83157894736842108</v>
      </c>
      <c r="O70" s="346">
        <v>0.697508896797153</v>
      </c>
      <c r="P70" s="346">
        <v>0.87845303867403313</v>
      </c>
      <c r="Q70" s="346">
        <v>0.93617021276595747</v>
      </c>
      <c r="R70" s="346">
        <v>1.0021551724137931</v>
      </c>
      <c r="S70" s="346">
        <v>0.88405797101449279</v>
      </c>
      <c r="T70" s="346">
        <v>1.0247678018575852</v>
      </c>
      <c r="U70" s="346">
        <v>0.93811881188118806</v>
      </c>
      <c r="V70" s="346">
        <v>1.0164835164835164</v>
      </c>
      <c r="W70" s="346">
        <v>0.9774647887323944</v>
      </c>
      <c r="X70" s="346">
        <v>1.0889487870619947</v>
      </c>
      <c r="Y70" s="346">
        <v>0.99733333333333329</v>
      </c>
      <c r="Z70" s="346">
        <v>0.88888888888888884</v>
      </c>
      <c r="AA70" s="346">
        <v>0.90259740259740262</v>
      </c>
      <c r="AB70" s="346">
        <v>0.90397350993377479</v>
      </c>
      <c r="AC70" s="346">
        <v>0.99702380952380953</v>
      </c>
      <c r="AD70" s="346">
        <v>0.94273127753303965</v>
      </c>
      <c r="AE70" s="346">
        <v>1.0611620795107033</v>
      </c>
      <c r="AF70" s="346">
        <v>1.0071428571428571</v>
      </c>
      <c r="AG70" s="346">
        <v>0.96</v>
      </c>
      <c r="AH70" s="346">
        <v>0.96896551724137936</v>
      </c>
      <c r="AI70" s="346">
        <v>0.77777777777777779</v>
      </c>
      <c r="AJ70" s="346">
        <v>0.96633663366336631</v>
      </c>
      <c r="AK70" s="346">
        <v>1.0070422535211268</v>
      </c>
      <c r="AL70" s="346">
        <v>0.98842592592592593</v>
      </c>
      <c r="AM70" s="346">
        <v>1.0420711974110033</v>
      </c>
      <c r="AN70" s="346">
        <v>0.93333333333333335</v>
      </c>
      <c r="AO70" s="346">
        <v>0.93548387096774188</v>
      </c>
      <c r="AP70" s="346">
        <v>0.94900849858356939</v>
      </c>
      <c r="AQ70" s="645" t="s">
        <v>91</v>
      </c>
      <c r="AR70" s="646">
        <v>0.95399999999999996</v>
      </c>
    </row>
    <row r="71" spans="1:44" x14ac:dyDescent="0.25">
      <c r="D71" s="371"/>
      <c r="E71" s="371"/>
      <c r="F71" s="371"/>
      <c r="G71" s="371"/>
      <c r="H71" s="371"/>
      <c r="I71" s="371"/>
      <c r="J71" s="371"/>
      <c r="K71" s="371"/>
      <c r="L71" s="371"/>
      <c r="M71" s="371"/>
      <c r="N71" s="371"/>
      <c r="O71" s="371"/>
      <c r="P71" s="371"/>
      <c r="Q71" s="371"/>
      <c r="R71" s="371"/>
      <c r="S71" s="371"/>
      <c r="T71" s="371"/>
      <c r="U71" s="371"/>
      <c r="V71" s="371"/>
      <c r="W71" s="371"/>
      <c r="X71" s="371"/>
      <c r="Y71" s="371"/>
      <c r="Z71" s="371"/>
      <c r="AA71" s="371"/>
      <c r="AB71" s="371"/>
      <c r="AC71" s="371"/>
      <c r="AD71" s="371"/>
      <c r="AE71" s="371"/>
      <c r="AF71" s="371"/>
      <c r="AG71" s="371"/>
      <c r="AH71" s="371"/>
      <c r="AI71" s="371"/>
      <c r="AJ71" s="371"/>
      <c r="AK71" s="371"/>
      <c r="AL71" s="371"/>
      <c r="AM71" s="371"/>
      <c r="AN71" s="371"/>
      <c r="AO71" s="371"/>
      <c r="AP71" s="371"/>
    </row>
    <row r="72" spans="1:44" x14ac:dyDescent="0.25">
      <c r="D72" s="371"/>
      <c r="E72" s="371"/>
      <c r="F72" s="371"/>
      <c r="G72" s="371"/>
      <c r="H72" s="371"/>
      <c r="I72" s="371"/>
      <c r="J72" s="371"/>
      <c r="K72" s="371"/>
      <c r="L72" s="371"/>
      <c r="M72" s="371"/>
      <c r="N72" s="371"/>
      <c r="O72" s="371"/>
      <c r="P72" s="371"/>
      <c r="Q72" s="371"/>
      <c r="R72" s="371"/>
      <c r="S72" s="371"/>
      <c r="T72" s="371"/>
      <c r="U72" s="371"/>
      <c r="V72" s="371"/>
      <c r="W72" s="371"/>
      <c r="X72" s="371"/>
      <c r="Y72" s="371"/>
      <c r="Z72" s="371"/>
      <c r="AA72" s="371"/>
      <c r="AB72" s="371"/>
      <c r="AC72" s="371"/>
      <c r="AD72" s="371"/>
      <c r="AE72" s="371"/>
      <c r="AF72" s="371"/>
      <c r="AG72" s="371"/>
      <c r="AH72" s="371"/>
      <c r="AI72" s="371"/>
      <c r="AJ72" s="371"/>
      <c r="AK72" s="371"/>
      <c r="AL72" s="371"/>
      <c r="AM72" s="371"/>
      <c r="AN72" s="371"/>
      <c r="AO72" s="371"/>
      <c r="AP72" s="371"/>
    </row>
    <row r="73" spans="1:44" ht="25.5" customHeight="1" x14ac:dyDescent="0.25">
      <c r="M73" s="833" t="s">
        <v>98</v>
      </c>
      <c r="N73" s="833"/>
      <c r="O73" s="833" t="s">
        <v>99</v>
      </c>
      <c r="P73" s="833"/>
      <c r="Q73" s="833" t="s">
        <v>100</v>
      </c>
      <c r="R73" s="833"/>
    </row>
    <row r="74" spans="1:44" ht="91.5" customHeight="1" x14ac:dyDescent="0.25">
      <c r="A74" s="834" t="s">
        <v>92</v>
      </c>
      <c r="B74" s="834"/>
      <c r="C74" s="836" t="s">
        <v>510</v>
      </c>
      <c r="D74" s="837"/>
      <c r="E74" s="837"/>
      <c r="F74" s="837"/>
      <c r="G74" s="837"/>
      <c r="H74" s="837"/>
      <c r="I74" s="837"/>
      <c r="J74" s="837"/>
      <c r="K74" s="837"/>
      <c r="L74" s="838"/>
      <c r="M74" s="829" t="s">
        <v>101</v>
      </c>
      <c r="N74" s="829"/>
      <c r="O74" s="830" t="s">
        <v>102</v>
      </c>
      <c r="P74" s="830"/>
      <c r="Q74" s="831" t="s">
        <v>103</v>
      </c>
      <c r="R74" s="831"/>
    </row>
    <row r="75" spans="1:44" ht="91.5" customHeight="1" x14ac:dyDescent="0.25">
      <c r="A75" s="834" t="s">
        <v>93</v>
      </c>
      <c r="B75" s="834"/>
      <c r="C75" s="835" t="s">
        <v>511</v>
      </c>
      <c r="D75" s="835"/>
      <c r="E75" s="835"/>
      <c r="F75" s="835"/>
      <c r="G75" s="835"/>
      <c r="H75" s="835"/>
      <c r="I75" s="835"/>
      <c r="J75" s="835"/>
      <c r="K75" s="835"/>
      <c r="L75" s="835"/>
      <c r="M75" s="829" t="s">
        <v>104</v>
      </c>
      <c r="N75" s="829"/>
      <c r="O75" s="830" t="s">
        <v>105</v>
      </c>
      <c r="P75" s="830"/>
      <c r="Q75" s="831" t="s">
        <v>106</v>
      </c>
      <c r="R75" s="831"/>
    </row>
    <row r="76" spans="1:44" ht="91.5" hidden="1" customHeight="1" x14ac:dyDescent="0.25">
      <c r="A76" s="834" t="s">
        <v>107</v>
      </c>
      <c r="B76" s="834"/>
      <c r="C76" s="835" t="s">
        <v>108</v>
      </c>
      <c r="D76" s="835"/>
      <c r="E76" s="835"/>
      <c r="F76" s="835"/>
      <c r="G76" s="835"/>
      <c r="H76" s="835"/>
      <c r="I76" s="835"/>
      <c r="J76" s="835"/>
      <c r="K76" s="835"/>
      <c r="L76" s="835"/>
      <c r="M76" s="829" t="s">
        <v>242</v>
      </c>
      <c r="N76" s="829"/>
      <c r="O76" s="830" t="s">
        <v>109</v>
      </c>
      <c r="P76" s="830"/>
      <c r="Q76" s="831" t="s">
        <v>110</v>
      </c>
      <c r="R76" s="831"/>
    </row>
  </sheetData>
  <sheetProtection password="C6D6" sheet="1" objects="1" scenarios="1"/>
  <mergeCells count="123">
    <mergeCell ref="I4:R4"/>
    <mergeCell ref="S4:Z4"/>
    <mergeCell ref="AA4:AH4"/>
    <mergeCell ref="M5:M6"/>
    <mergeCell ref="N5:N6"/>
    <mergeCell ref="O5:O6"/>
    <mergeCell ref="P5:P6"/>
    <mergeCell ref="D5:D6"/>
    <mergeCell ref="E5:E6"/>
    <mergeCell ref="F5:F6"/>
    <mergeCell ref="G5:G6"/>
    <mergeCell ref="H5:H6"/>
    <mergeCell ref="I5:I6"/>
    <mergeCell ref="J5:J6"/>
    <mergeCell ref="K5:K6"/>
    <mergeCell ref="L5:L6"/>
    <mergeCell ref="AA5:AA6"/>
    <mergeCell ref="AB5:AB6"/>
    <mergeCell ref="Q5:Q6"/>
    <mergeCell ref="R5:R6"/>
    <mergeCell ref="S5:S6"/>
    <mergeCell ref="W5:W6"/>
    <mergeCell ref="X5:X6"/>
    <mergeCell ref="Y5:Y6"/>
    <mergeCell ref="AI4:AP4"/>
    <mergeCell ref="AO5:AO6"/>
    <mergeCell ref="AP5:AP6"/>
    <mergeCell ref="A7:A11"/>
    <mergeCell ref="B7:C7"/>
    <mergeCell ref="B8:C8"/>
    <mergeCell ref="B9:C9"/>
    <mergeCell ref="B10:C10"/>
    <mergeCell ref="B11:C11"/>
    <mergeCell ref="AI5:AI6"/>
    <mergeCell ref="AJ5:AJ6"/>
    <mergeCell ref="AK5:AK6"/>
    <mergeCell ref="AL5:AL6"/>
    <mergeCell ref="AM5:AM6"/>
    <mergeCell ref="AN5:AN6"/>
    <mergeCell ref="AC5:AC6"/>
    <mergeCell ref="AD5:AD6"/>
    <mergeCell ref="AE5:AE6"/>
    <mergeCell ref="AF5:AF6"/>
    <mergeCell ref="AG5:AG6"/>
    <mergeCell ref="AH5:AH6"/>
    <mergeCell ref="A4:B6"/>
    <mergeCell ref="C4:C5"/>
    <mergeCell ref="D4:H4"/>
    <mergeCell ref="Z5:Z6"/>
    <mergeCell ref="A12:A21"/>
    <mergeCell ref="B12:C12"/>
    <mergeCell ref="B13:C13"/>
    <mergeCell ref="B15:C15"/>
    <mergeCell ref="B16:C16"/>
    <mergeCell ref="B17:C17"/>
    <mergeCell ref="B18:C18"/>
    <mergeCell ref="B19:C19"/>
    <mergeCell ref="B20:C20"/>
    <mergeCell ref="B21:C21"/>
    <mergeCell ref="T5:T6"/>
    <mergeCell ref="U5:U6"/>
    <mergeCell ref="V5:V6"/>
    <mergeCell ref="A22:A29"/>
    <mergeCell ref="B22:C22"/>
    <mergeCell ref="B23:C23"/>
    <mergeCell ref="B24:C24"/>
    <mergeCell ref="B25:C25"/>
    <mergeCell ref="B26:C26"/>
    <mergeCell ref="B27:C27"/>
    <mergeCell ref="B28:C28"/>
    <mergeCell ref="B29:C29"/>
    <mergeCell ref="A30:A37"/>
    <mergeCell ref="B30:C30"/>
    <mergeCell ref="B31:C31"/>
    <mergeCell ref="B32:C32"/>
    <mergeCell ref="B33:C33"/>
    <mergeCell ref="B34:C34"/>
    <mergeCell ref="B35:C35"/>
    <mergeCell ref="B36:C36"/>
    <mergeCell ref="B37:C37"/>
    <mergeCell ref="A38:A45"/>
    <mergeCell ref="B38:C38"/>
    <mergeCell ref="B39:C39"/>
    <mergeCell ref="B40:C40"/>
    <mergeCell ref="B41:C41"/>
    <mergeCell ref="B42:C42"/>
    <mergeCell ref="B43:C43"/>
    <mergeCell ref="B44:C44"/>
    <mergeCell ref="B45:C45"/>
    <mergeCell ref="AI53:AP53"/>
    <mergeCell ref="A55:C57"/>
    <mergeCell ref="A58:C60"/>
    <mergeCell ref="A61:C61"/>
    <mergeCell ref="A63:C65"/>
    <mergeCell ref="A48:C48"/>
    <mergeCell ref="A49:C51"/>
    <mergeCell ref="A52:C54"/>
    <mergeCell ref="D53:H53"/>
    <mergeCell ref="I53:R53"/>
    <mergeCell ref="S53:Z53"/>
    <mergeCell ref="A62:C62"/>
    <mergeCell ref="M73:N73"/>
    <mergeCell ref="O73:P73"/>
    <mergeCell ref="Q73:R73"/>
    <mergeCell ref="A74:B74"/>
    <mergeCell ref="C74:L74"/>
    <mergeCell ref="M74:N74"/>
    <mergeCell ref="O74:P74"/>
    <mergeCell ref="Q74:R74"/>
    <mergeCell ref="AA53:AH53"/>
    <mergeCell ref="A69:C69"/>
    <mergeCell ref="A70:C70"/>
    <mergeCell ref="A66:C68"/>
    <mergeCell ref="A75:B75"/>
    <mergeCell ref="C75:L75"/>
    <mergeCell ref="M75:N75"/>
    <mergeCell ref="O75:P75"/>
    <mergeCell ref="Q75:R75"/>
    <mergeCell ref="A76:B76"/>
    <mergeCell ref="C76:L76"/>
    <mergeCell ref="M76:N76"/>
    <mergeCell ref="O76:P76"/>
    <mergeCell ref="Q76:R76"/>
  </mergeCells>
  <conditionalFormatting sqref="D50">
    <cfRule type="cellIs" dxfId="1046" priority="35" operator="lessThanOrEqual">
      <formula>0.5</formula>
    </cfRule>
    <cfRule type="cellIs" dxfId="1045" priority="36" operator="greaterThanOrEqual">
      <formula>0.7</formula>
    </cfRule>
    <cfRule type="cellIs" dxfId="1044" priority="37" operator="greaterThan">
      <formula>0.5</formula>
    </cfRule>
  </conditionalFormatting>
  <conditionalFormatting sqref="E50:AP50">
    <cfRule type="cellIs" dxfId="1043" priority="32" operator="lessThanOrEqual">
      <formula>0.5</formula>
    </cfRule>
    <cfRule type="cellIs" dxfId="1042" priority="33" operator="greaterThanOrEqual">
      <formula>0.7</formula>
    </cfRule>
    <cfRule type="cellIs" dxfId="1041" priority="34" operator="greaterThan">
      <formula>0.5</formula>
    </cfRule>
  </conditionalFormatting>
  <conditionalFormatting sqref="AR50">
    <cfRule type="cellIs" dxfId="1040" priority="29" operator="lessThanOrEqual">
      <formula>0.5</formula>
    </cfRule>
    <cfRule type="cellIs" dxfId="1039" priority="30" operator="greaterThanOrEqual">
      <formula>0.7</formula>
    </cfRule>
    <cfRule type="cellIs" dxfId="1038" priority="31" operator="greaterThan">
      <formula>0.5</formula>
    </cfRule>
  </conditionalFormatting>
  <conditionalFormatting sqref="AV46:AV47">
    <cfRule type="cellIs" dxfId="1037" priority="28" operator="equal">
      <formula>"EXPORTER"</formula>
    </cfRule>
  </conditionalFormatting>
  <conditionalFormatting sqref="D64">
    <cfRule type="cellIs" dxfId="1036" priority="25" operator="lessThan">
      <formula>0.85</formula>
    </cfRule>
    <cfRule type="cellIs" dxfId="1035" priority="26" operator="greaterThanOrEqual">
      <formula>0.95</formula>
    </cfRule>
    <cfRule type="cellIs" dxfId="1034" priority="27" operator="greaterThanOrEqual">
      <formula>0.85</formula>
    </cfRule>
  </conditionalFormatting>
  <conditionalFormatting sqref="E64:AP64">
    <cfRule type="cellIs" dxfId="1033" priority="22" operator="lessThan">
      <formula>0.85</formula>
    </cfRule>
    <cfRule type="cellIs" dxfId="1032" priority="23" operator="greaterThanOrEqual">
      <formula>0.95</formula>
    </cfRule>
    <cfRule type="cellIs" dxfId="1031" priority="24" operator="greaterThanOrEqual">
      <formula>0.85</formula>
    </cfRule>
  </conditionalFormatting>
  <conditionalFormatting sqref="AR64">
    <cfRule type="cellIs" dxfId="1030" priority="19" operator="lessThan">
      <formula>0.85</formula>
    </cfRule>
    <cfRule type="cellIs" dxfId="1029" priority="20" operator="greaterThanOrEqual">
      <formula>0.95</formula>
    </cfRule>
    <cfRule type="cellIs" dxfId="1028" priority="21" operator="greaterThanOrEqual">
      <formula>0.85</formula>
    </cfRule>
  </conditionalFormatting>
  <conditionalFormatting sqref="D69:D70">
    <cfRule type="cellIs" dxfId="1027" priority="16" operator="lessThan">
      <formula>0.85</formula>
    </cfRule>
    <cfRule type="cellIs" dxfId="1026" priority="17" operator="greaterThanOrEqual">
      <formula>0.95</formula>
    </cfRule>
    <cfRule type="cellIs" dxfId="1025" priority="18" operator="greaterThanOrEqual">
      <formula>0.85</formula>
    </cfRule>
  </conditionalFormatting>
  <conditionalFormatting sqref="E69:AP70">
    <cfRule type="cellIs" dxfId="1024" priority="13" operator="lessThan">
      <formula>0.85</formula>
    </cfRule>
    <cfRule type="cellIs" dxfId="1023" priority="14" operator="greaterThanOrEqual">
      <formula>0.95</formula>
    </cfRule>
    <cfRule type="cellIs" dxfId="1022" priority="15" operator="greaterThanOrEqual">
      <formula>0.85</formula>
    </cfRule>
  </conditionalFormatting>
  <conditionalFormatting sqref="AR69:AR70">
    <cfRule type="cellIs" dxfId="1021" priority="10" operator="lessThan">
      <formula>0.85</formula>
    </cfRule>
    <cfRule type="cellIs" dxfId="1020" priority="11" operator="greaterThanOrEqual">
      <formula>0.95</formula>
    </cfRule>
    <cfRule type="cellIs" dxfId="1019" priority="12" operator="greaterThanOrEqual">
      <formula>0.85</formula>
    </cfRule>
  </conditionalFormatting>
  <conditionalFormatting sqref="D67">
    <cfRule type="cellIs" dxfId="1018" priority="7" operator="lessThan">
      <formula>0.85</formula>
    </cfRule>
    <cfRule type="cellIs" dxfId="1017" priority="8" operator="greaterThanOrEqual">
      <formula>0.95</formula>
    </cfRule>
    <cfRule type="cellIs" dxfId="1016" priority="9" operator="greaterThanOrEqual">
      <formula>0.85</formula>
    </cfRule>
  </conditionalFormatting>
  <conditionalFormatting sqref="E67:AP67">
    <cfRule type="cellIs" dxfId="1015" priority="4" operator="lessThan">
      <formula>0.85</formula>
    </cfRule>
    <cfRule type="cellIs" dxfId="1014" priority="5" operator="greaterThanOrEqual">
      <formula>0.95</formula>
    </cfRule>
    <cfRule type="cellIs" dxfId="1013" priority="6" operator="greaterThanOrEqual">
      <formula>0.85</formula>
    </cfRule>
  </conditionalFormatting>
  <conditionalFormatting sqref="AR67">
    <cfRule type="cellIs" dxfId="1012" priority="1" operator="lessThan">
      <formula>0.85</formula>
    </cfRule>
    <cfRule type="cellIs" dxfId="1011" priority="2" operator="greaterThanOrEqual">
      <formula>0.95</formula>
    </cfRule>
    <cfRule type="cellIs" dxfId="1010" priority="3" operator="greaterThanOrEqual">
      <formula>0.85</formula>
    </cfRule>
  </conditionalFormatting>
  <hyperlinks>
    <hyperlink ref="A2" location="Contents!A1" display="Back to contents"/>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61"/>
  <sheetViews>
    <sheetView showGridLines="0" zoomScaleNormal="100" workbookViewId="0">
      <pane xSplit="3" ySplit="6" topLeftCell="D50" activePane="bottomRight" state="frozen"/>
      <selection pane="topRight" activeCell="C1" sqref="C1"/>
      <selection pane="bottomLeft" activeCell="A4" sqref="A4"/>
      <selection pane="bottomRight" activeCell="C61" sqref="C61:L61"/>
    </sheetView>
  </sheetViews>
  <sheetFormatPr defaultRowHeight="15" x14ac:dyDescent="0.25"/>
  <cols>
    <col min="1" max="1" width="2.5546875" style="307" customWidth="1"/>
    <col min="2" max="2" width="2.33203125" style="307" customWidth="1"/>
    <col min="3" max="3" width="19.88671875" style="307" customWidth="1"/>
    <col min="4" max="42" width="6" style="307" customWidth="1"/>
    <col min="43" max="43" width="6.109375" style="307" customWidth="1"/>
    <col min="44" max="44" width="7.5546875" style="307" customWidth="1"/>
    <col min="45" max="45" width="10.44140625" style="307" customWidth="1"/>
    <col min="46" max="46" width="10.6640625" style="307" customWidth="1"/>
    <col min="47" max="16384" width="8.88671875" style="307"/>
  </cols>
  <sheetData>
    <row r="1" spans="1:46" ht="15.75" x14ac:dyDescent="0.25">
      <c r="A1" s="306" t="s">
        <v>503</v>
      </c>
    </row>
    <row r="2" spans="1:46" x14ac:dyDescent="0.25">
      <c r="A2" s="9" t="s">
        <v>27</v>
      </c>
    </row>
    <row r="3" spans="1:46" ht="12.75" customHeight="1" x14ac:dyDescent="0.25"/>
    <row r="4" spans="1:46" x14ac:dyDescent="0.25">
      <c r="A4" s="802" t="s">
        <v>426</v>
      </c>
      <c r="B4" s="803"/>
      <c r="C4" s="808" t="s">
        <v>425</v>
      </c>
      <c r="D4" s="785" t="s">
        <v>6</v>
      </c>
      <c r="E4" s="785"/>
      <c r="F4" s="785"/>
      <c r="G4" s="785"/>
      <c r="H4" s="785"/>
      <c r="I4" s="785" t="s">
        <v>88</v>
      </c>
      <c r="J4" s="785"/>
      <c r="K4" s="785"/>
      <c r="L4" s="785"/>
      <c r="M4" s="785"/>
      <c r="N4" s="785"/>
      <c r="O4" s="785"/>
      <c r="P4" s="785"/>
      <c r="Q4" s="785"/>
      <c r="R4" s="785"/>
      <c r="S4" s="785" t="s">
        <v>11</v>
      </c>
      <c r="T4" s="785"/>
      <c r="U4" s="785"/>
      <c r="V4" s="785"/>
      <c r="W4" s="785"/>
      <c r="X4" s="785"/>
      <c r="Y4" s="785"/>
      <c r="Z4" s="785"/>
      <c r="AA4" s="785" t="s">
        <v>90</v>
      </c>
      <c r="AB4" s="785"/>
      <c r="AC4" s="785"/>
      <c r="AD4" s="785"/>
      <c r="AE4" s="785"/>
      <c r="AF4" s="785"/>
      <c r="AG4" s="785"/>
      <c r="AH4" s="785"/>
      <c r="AI4" s="785" t="s">
        <v>17</v>
      </c>
      <c r="AJ4" s="785"/>
      <c r="AK4" s="785"/>
      <c r="AL4" s="785"/>
      <c r="AM4" s="785"/>
      <c r="AN4" s="785"/>
      <c r="AO4" s="785"/>
      <c r="AP4" s="785"/>
      <c r="AQ4" s="309"/>
      <c r="AR4" s="310"/>
      <c r="AS4" s="311"/>
    </row>
    <row r="5" spans="1:46" x14ac:dyDescent="0.25">
      <c r="A5" s="804"/>
      <c r="B5" s="805"/>
      <c r="C5" s="809"/>
      <c r="D5" s="788" t="s">
        <v>441</v>
      </c>
      <c r="E5" s="788" t="s">
        <v>442</v>
      </c>
      <c r="F5" s="788" t="s">
        <v>443</v>
      </c>
      <c r="G5" s="788" t="s">
        <v>444</v>
      </c>
      <c r="H5" s="788" t="s">
        <v>445</v>
      </c>
      <c r="I5" s="786" t="s">
        <v>451</v>
      </c>
      <c r="J5" s="786" t="s">
        <v>452</v>
      </c>
      <c r="K5" s="786" t="s">
        <v>453</v>
      </c>
      <c r="L5" s="786" t="s">
        <v>446</v>
      </c>
      <c r="M5" s="786" t="s">
        <v>447</v>
      </c>
      <c r="N5" s="786" t="s">
        <v>448</v>
      </c>
      <c r="O5" s="786" t="s">
        <v>449</v>
      </c>
      <c r="P5" s="786" t="s">
        <v>450</v>
      </c>
      <c r="Q5" s="786" t="s">
        <v>178</v>
      </c>
      <c r="R5" s="786" t="s">
        <v>8</v>
      </c>
      <c r="S5" s="792" t="s">
        <v>454</v>
      </c>
      <c r="T5" s="792" t="s">
        <v>455</v>
      </c>
      <c r="U5" s="792" t="s">
        <v>456</v>
      </c>
      <c r="V5" s="792" t="s">
        <v>457</v>
      </c>
      <c r="W5" s="792" t="s">
        <v>458</v>
      </c>
      <c r="X5" s="792" t="s">
        <v>459</v>
      </c>
      <c r="Y5" s="792" t="s">
        <v>460</v>
      </c>
      <c r="Z5" s="792" t="s">
        <v>461</v>
      </c>
      <c r="AA5" s="790" t="s">
        <v>462</v>
      </c>
      <c r="AB5" s="790" t="s">
        <v>463</v>
      </c>
      <c r="AC5" s="790" t="s">
        <v>464</v>
      </c>
      <c r="AD5" s="790" t="s">
        <v>465</v>
      </c>
      <c r="AE5" s="790" t="s">
        <v>466</v>
      </c>
      <c r="AF5" s="790" t="s">
        <v>90</v>
      </c>
      <c r="AG5" s="790" t="s">
        <v>467</v>
      </c>
      <c r="AH5" s="790" t="s">
        <v>14</v>
      </c>
      <c r="AI5" s="794" t="s">
        <v>15</v>
      </c>
      <c r="AJ5" s="794" t="s">
        <v>481</v>
      </c>
      <c r="AK5" s="794" t="s">
        <v>513</v>
      </c>
      <c r="AL5" s="794" t="s">
        <v>469</v>
      </c>
      <c r="AM5" s="794" t="s">
        <v>470</v>
      </c>
      <c r="AN5" s="794" t="s">
        <v>471</v>
      </c>
      <c r="AO5" s="794" t="s">
        <v>17</v>
      </c>
      <c r="AP5" s="794" t="s">
        <v>472</v>
      </c>
      <c r="AQ5" s="312"/>
      <c r="AR5" s="313"/>
      <c r="AS5" s="314"/>
    </row>
    <row r="6" spans="1:46" ht="134.25" customHeight="1" thickBot="1" x14ac:dyDescent="0.3">
      <c r="A6" s="806"/>
      <c r="B6" s="807"/>
      <c r="C6" s="315" t="s">
        <v>494</v>
      </c>
      <c r="D6" s="789"/>
      <c r="E6" s="789"/>
      <c r="F6" s="789"/>
      <c r="G6" s="789"/>
      <c r="H6" s="789"/>
      <c r="I6" s="787"/>
      <c r="J6" s="787"/>
      <c r="K6" s="787"/>
      <c r="L6" s="787"/>
      <c r="M6" s="787"/>
      <c r="N6" s="787"/>
      <c r="O6" s="787"/>
      <c r="P6" s="787"/>
      <c r="Q6" s="787"/>
      <c r="R6" s="787"/>
      <c r="S6" s="793"/>
      <c r="T6" s="793"/>
      <c r="U6" s="793"/>
      <c r="V6" s="793"/>
      <c r="W6" s="793"/>
      <c r="X6" s="793"/>
      <c r="Y6" s="793"/>
      <c r="Z6" s="793"/>
      <c r="AA6" s="791"/>
      <c r="AB6" s="791"/>
      <c r="AC6" s="791"/>
      <c r="AD6" s="791"/>
      <c r="AE6" s="791"/>
      <c r="AF6" s="791"/>
      <c r="AG6" s="791"/>
      <c r="AH6" s="791"/>
      <c r="AI6" s="795"/>
      <c r="AJ6" s="795"/>
      <c r="AK6" s="795"/>
      <c r="AL6" s="795"/>
      <c r="AM6" s="795"/>
      <c r="AN6" s="795"/>
      <c r="AO6" s="795"/>
      <c r="AP6" s="795"/>
      <c r="AQ6" s="316" t="s">
        <v>87</v>
      </c>
      <c r="AR6" s="317" t="s">
        <v>514</v>
      </c>
      <c r="AS6" s="318" t="s">
        <v>89</v>
      </c>
      <c r="AT6" s="317" t="s">
        <v>515</v>
      </c>
    </row>
    <row r="7" spans="1:46" ht="30" customHeight="1" x14ac:dyDescent="0.25">
      <c r="A7" s="796" t="s">
        <v>6</v>
      </c>
      <c r="B7" s="798" t="s">
        <v>441</v>
      </c>
      <c r="C7" s="799"/>
      <c r="D7" s="319">
        <v>38</v>
      </c>
      <c r="E7" s="320"/>
      <c r="F7" s="320"/>
      <c r="G7" s="320">
        <v>1</v>
      </c>
      <c r="H7" s="321">
        <v>8</v>
      </c>
      <c r="I7" s="322"/>
      <c r="J7" s="323"/>
      <c r="K7" s="323"/>
      <c r="L7" s="323"/>
      <c r="M7" s="323"/>
      <c r="N7" s="323">
        <v>2</v>
      </c>
      <c r="O7" s="323">
        <v>1</v>
      </c>
      <c r="P7" s="323"/>
      <c r="Q7" s="323"/>
      <c r="R7" s="323"/>
      <c r="S7" s="323"/>
      <c r="T7" s="323"/>
      <c r="U7" s="323"/>
      <c r="V7" s="323"/>
      <c r="W7" s="323"/>
      <c r="X7" s="323"/>
      <c r="Y7" s="323"/>
      <c r="Z7" s="323"/>
      <c r="AA7" s="323"/>
      <c r="AB7" s="323"/>
      <c r="AC7" s="323"/>
      <c r="AD7" s="323"/>
      <c r="AE7" s="323"/>
      <c r="AF7" s="323"/>
      <c r="AG7" s="323"/>
      <c r="AH7" s="323"/>
      <c r="AI7" s="323"/>
      <c r="AJ7" s="323"/>
      <c r="AK7" s="323"/>
      <c r="AL7" s="323"/>
      <c r="AM7" s="323"/>
      <c r="AN7" s="323"/>
      <c r="AO7" s="323"/>
      <c r="AP7" s="323"/>
      <c r="AQ7" s="324">
        <v>10</v>
      </c>
      <c r="AR7" s="325">
        <v>60</v>
      </c>
      <c r="AS7" s="358">
        <v>5</v>
      </c>
      <c r="AT7" s="358">
        <v>60</v>
      </c>
    </row>
    <row r="8" spans="1:46" ht="30" customHeight="1" x14ac:dyDescent="0.25">
      <c r="A8" s="797"/>
      <c r="B8" s="800" t="s">
        <v>442</v>
      </c>
      <c r="C8" s="801"/>
      <c r="D8" s="326">
        <v>1</v>
      </c>
      <c r="E8" s="327">
        <v>71</v>
      </c>
      <c r="F8" s="328">
        <v>4</v>
      </c>
      <c r="G8" s="328">
        <v>2</v>
      </c>
      <c r="H8" s="329">
        <v>1</v>
      </c>
      <c r="I8" s="330"/>
      <c r="J8" s="328"/>
      <c r="K8" s="328"/>
      <c r="L8" s="328"/>
      <c r="M8" s="328"/>
      <c r="N8" s="328"/>
      <c r="O8" s="328"/>
      <c r="P8" s="328"/>
      <c r="Q8" s="328"/>
      <c r="R8" s="328"/>
      <c r="S8" s="328"/>
      <c r="T8" s="328"/>
      <c r="U8" s="328"/>
      <c r="V8" s="328"/>
      <c r="W8" s="328"/>
      <c r="X8" s="328"/>
      <c r="Y8" s="328"/>
      <c r="Z8" s="328"/>
      <c r="AA8" s="328"/>
      <c r="AB8" s="328"/>
      <c r="AC8" s="328"/>
      <c r="AD8" s="328"/>
      <c r="AE8" s="328"/>
      <c r="AF8" s="328"/>
      <c r="AG8" s="328"/>
      <c r="AH8" s="328"/>
      <c r="AI8" s="328"/>
      <c r="AJ8" s="328"/>
      <c r="AK8" s="328"/>
      <c r="AL8" s="328"/>
      <c r="AM8" s="328"/>
      <c r="AN8" s="328"/>
      <c r="AO8" s="328"/>
      <c r="AP8" s="328"/>
      <c r="AQ8" s="331">
        <v>32</v>
      </c>
      <c r="AR8" s="325">
        <v>111</v>
      </c>
      <c r="AS8" s="358">
        <v>8</v>
      </c>
      <c r="AT8" s="358">
        <v>111</v>
      </c>
    </row>
    <row r="9" spans="1:46" ht="30" customHeight="1" x14ac:dyDescent="0.25">
      <c r="A9" s="797"/>
      <c r="B9" s="800" t="s">
        <v>443</v>
      </c>
      <c r="C9" s="801"/>
      <c r="D9" s="326">
        <v>1</v>
      </c>
      <c r="E9" s="328">
        <v>1</v>
      </c>
      <c r="F9" s="327">
        <v>21</v>
      </c>
      <c r="G9" s="328">
        <v>1</v>
      </c>
      <c r="H9" s="329"/>
      <c r="I9" s="330"/>
      <c r="J9" s="328"/>
      <c r="K9" s="328"/>
      <c r="L9" s="328"/>
      <c r="M9" s="328"/>
      <c r="N9" s="328"/>
      <c r="O9" s="328"/>
      <c r="P9" s="328"/>
      <c r="Q9" s="328"/>
      <c r="R9" s="328"/>
      <c r="S9" s="328"/>
      <c r="T9" s="328"/>
      <c r="U9" s="328"/>
      <c r="V9" s="328"/>
      <c r="W9" s="328"/>
      <c r="X9" s="328"/>
      <c r="Y9" s="328"/>
      <c r="Z9" s="328"/>
      <c r="AA9" s="328"/>
      <c r="AB9" s="328"/>
      <c r="AC9" s="328"/>
      <c r="AD9" s="328"/>
      <c r="AE9" s="328"/>
      <c r="AF9" s="328"/>
      <c r="AG9" s="328"/>
      <c r="AH9" s="328"/>
      <c r="AI9" s="328"/>
      <c r="AJ9" s="328"/>
      <c r="AK9" s="328"/>
      <c r="AL9" s="328"/>
      <c r="AM9" s="328"/>
      <c r="AN9" s="328"/>
      <c r="AO9" s="328"/>
      <c r="AP9" s="328"/>
      <c r="AQ9" s="331">
        <v>5</v>
      </c>
      <c r="AR9" s="325">
        <v>29</v>
      </c>
      <c r="AS9" s="358">
        <v>6</v>
      </c>
      <c r="AT9" s="358">
        <v>27</v>
      </c>
    </row>
    <row r="10" spans="1:46" ht="30" customHeight="1" x14ac:dyDescent="0.25">
      <c r="A10" s="797"/>
      <c r="B10" s="800" t="s">
        <v>444</v>
      </c>
      <c r="C10" s="801"/>
      <c r="D10" s="326">
        <v>12</v>
      </c>
      <c r="E10" s="328">
        <v>1</v>
      </c>
      <c r="F10" s="328">
        <v>1</v>
      </c>
      <c r="G10" s="327">
        <v>31</v>
      </c>
      <c r="H10" s="329">
        <v>1</v>
      </c>
      <c r="I10" s="330">
        <v>1</v>
      </c>
      <c r="J10" s="328"/>
      <c r="K10" s="328">
        <v>1</v>
      </c>
      <c r="L10" s="328"/>
      <c r="M10" s="328">
        <v>3</v>
      </c>
      <c r="N10" s="328">
        <v>2</v>
      </c>
      <c r="O10" s="328">
        <v>5</v>
      </c>
      <c r="P10" s="328"/>
      <c r="Q10" s="328"/>
      <c r="R10" s="328">
        <v>1</v>
      </c>
      <c r="S10" s="328"/>
      <c r="T10" s="328"/>
      <c r="U10" s="328"/>
      <c r="V10" s="328"/>
      <c r="W10" s="328"/>
      <c r="X10" s="328"/>
      <c r="Y10" s="328"/>
      <c r="Z10" s="328"/>
      <c r="AA10" s="328"/>
      <c r="AB10" s="328"/>
      <c r="AC10" s="328"/>
      <c r="AD10" s="328"/>
      <c r="AE10" s="328"/>
      <c r="AF10" s="328"/>
      <c r="AG10" s="328"/>
      <c r="AH10" s="328"/>
      <c r="AI10" s="328"/>
      <c r="AJ10" s="328"/>
      <c r="AK10" s="328"/>
      <c r="AL10" s="328"/>
      <c r="AM10" s="328"/>
      <c r="AN10" s="328"/>
      <c r="AO10" s="328"/>
      <c r="AP10" s="328"/>
      <c r="AQ10" s="331">
        <v>4</v>
      </c>
      <c r="AR10" s="325">
        <v>63</v>
      </c>
      <c r="AS10" s="358">
        <v>10</v>
      </c>
      <c r="AT10" s="358">
        <v>63</v>
      </c>
    </row>
    <row r="11" spans="1:46" ht="30" customHeight="1" thickBot="1" x14ac:dyDescent="0.3">
      <c r="A11" s="797"/>
      <c r="B11" s="800" t="s">
        <v>445</v>
      </c>
      <c r="C11" s="801"/>
      <c r="D11" s="332">
        <v>1</v>
      </c>
      <c r="E11" s="333"/>
      <c r="F11" s="333"/>
      <c r="G11" s="333"/>
      <c r="H11" s="334">
        <v>24</v>
      </c>
      <c r="I11" s="335"/>
      <c r="J11" s="336"/>
      <c r="K11" s="336"/>
      <c r="L11" s="336"/>
      <c r="M11" s="336"/>
      <c r="N11" s="336"/>
      <c r="O11" s="336"/>
      <c r="P11" s="336"/>
      <c r="Q11" s="336"/>
      <c r="R11" s="336">
        <v>1</v>
      </c>
      <c r="S11" s="328"/>
      <c r="T11" s="328"/>
      <c r="U11" s="328"/>
      <c r="V11" s="328"/>
      <c r="W11" s="328"/>
      <c r="X11" s="328"/>
      <c r="Y11" s="328"/>
      <c r="Z11" s="328"/>
      <c r="AA11" s="328"/>
      <c r="AB11" s="328"/>
      <c r="AC11" s="328"/>
      <c r="AD11" s="328"/>
      <c r="AE11" s="328"/>
      <c r="AF11" s="328"/>
      <c r="AG11" s="328"/>
      <c r="AH11" s="328"/>
      <c r="AI11" s="328"/>
      <c r="AJ11" s="328"/>
      <c r="AK11" s="328"/>
      <c r="AL11" s="328"/>
      <c r="AM11" s="328"/>
      <c r="AN11" s="328"/>
      <c r="AO11" s="328"/>
      <c r="AP11" s="328"/>
      <c r="AQ11" s="331">
        <v>8</v>
      </c>
      <c r="AR11" s="325">
        <v>34</v>
      </c>
      <c r="AS11" s="358">
        <v>6</v>
      </c>
      <c r="AT11" s="358">
        <v>33</v>
      </c>
    </row>
    <row r="12" spans="1:46" ht="30" customHeight="1" x14ac:dyDescent="0.25">
      <c r="A12" s="797" t="s">
        <v>88</v>
      </c>
      <c r="B12" s="810" t="s">
        <v>451</v>
      </c>
      <c r="C12" s="811"/>
      <c r="D12" s="322"/>
      <c r="E12" s="323"/>
      <c r="F12" s="323"/>
      <c r="G12" s="323"/>
      <c r="H12" s="337"/>
      <c r="I12" s="319">
        <v>34</v>
      </c>
      <c r="J12" s="320"/>
      <c r="K12" s="320">
        <v>11</v>
      </c>
      <c r="L12" s="320">
        <v>1</v>
      </c>
      <c r="M12" s="320"/>
      <c r="N12" s="320"/>
      <c r="O12" s="320"/>
      <c r="P12" s="320"/>
      <c r="Q12" s="320">
        <v>7</v>
      </c>
      <c r="R12" s="321"/>
      <c r="S12" s="330"/>
      <c r="T12" s="328"/>
      <c r="U12" s="328"/>
      <c r="V12" s="328"/>
      <c r="W12" s="328"/>
      <c r="X12" s="328"/>
      <c r="Y12" s="328"/>
      <c r="Z12" s="328"/>
      <c r="AA12" s="328"/>
      <c r="AB12" s="328"/>
      <c r="AC12" s="328"/>
      <c r="AD12" s="328"/>
      <c r="AE12" s="328"/>
      <c r="AF12" s="328"/>
      <c r="AG12" s="328"/>
      <c r="AH12" s="328"/>
      <c r="AI12" s="328"/>
      <c r="AJ12" s="328"/>
      <c r="AK12" s="328"/>
      <c r="AL12" s="328"/>
      <c r="AM12" s="328"/>
      <c r="AN12" s="328"/>
      <c r="AO12" s="328"/>
      <c r="AP12" s="328"/>
      <c r="AQ12" s="331"/>
      <c r="AR12" s="325">
        <v>53</v>
      </c>
      <c r="AS12" s="358">
        <v>4</v>
      </c>
      <c r="AT12" s="358">
        <v>53</v>
      </c>
    </row>
    <row r="13" spans="1:46" ht="30" customHeight="1" x14ac:dyDescent="0.25">
      <c r="A13" s="797"/>
      <c r="B13" s="810" t="s">
        <v>452</v>
      </c>
      <c r="C13" s="811"/>
      <c r="D13" s="330"/>
      <c r="E13" s="328"/>
      <c r="F13" s="328"/>
      <c r="G13" s="328"/>
      <c r="H13" s="338"/>
      <c r="I13" s="326">
        <v>4</v>
      </c>
      <c r="J13" s="327">
        <v>26</v>
      </c>
      <c r="K13" s="328">
        <v>1</v>
      </c>
      <c r="L13" s="328"/>
      <c r="M13" s="328"/>
      <c r="N13" s="328">
        <v>3</v>
      </c>
      <c r="O13" s="328"/>
      <c r="P13" s="328">
        <v>3</v>
      </c>
      <c r="Q13" s="328">
        <v>1</v>
      </c>
      <c r="R13" s="329"/>
      <c r="S13" s="330"/>
      <c r="T13" s="328"/>
      <c r="U13" s="328"/>
      <c r="V13" s="328"/>
      <c r="W13" s="328"/>
      <c r="X13" s="328"/>
      <c r="Y13" s="328"/>
      <c r="Z13" s="328">
        <v>1</v>
      </c>
      <c r="AA13" s="328"/>
      <c r="AB13" s="328"/>
      <c r="AC13" s="328"/>
      <c r="AD13" s="328"/>
      <c r="AE13" s="328"/>
      <c r="AF13" s="328"/>
      <c r="AG13" s="328"/>
      <c r="AH13" s="328"/>
      <c r="AI13" s="328"/>
      <c r="AJ13" s="328"/>
      <c r="AK13" s="328"/>
      <c r="AL13" s="328"/>
      <c r="AM13" s="328"/>
      <c r="AN13" s="328"/>
      <c r="AO13" s="328"/>
      <c r="AP13" s="328"/>
      <c r="AQ13" s="331">
        <v>3</v>
      </c>
      <c r="AR13" s="325">
        <v>42</v>
      </c>
      <c r="AS13" s="358">
        <v>5</v>
      </c>
      <c r="AT13" s="358">
        <v>42</v>
      </c>
    </row>
    <row r="14" spans="1:46" ht="30" customHeight="1" x14ac:dyDescent="0.25">
      <c r="A14" s="797"/>
      <c r="B14" s="642" t="s">
        <v>453</v>
      </c>
      <c r="C14" s="643"/>
      <c r="D14" s="330"/>
      <c r="E14" s="328"/>
      <c r="F14" s="328"/>
      <c r="G14" s="328"/>
      <c r="H14" s="338"/>
      <c r="I14" s="326">
        <v>2</v>
      </c>
      <c r="J14" s="328"/>
      <c r="K14" s="327">
        <v>12</v>
      </c>
      <c r="L14" s="328"/>
      <c r="M14" s="328"/>
      <c r="N14" s="328"/>
      <c r="O14" s="328"/>
      <c r="P14" s="328"/>
      <c r="Q14" s="328">
        <v>1</v>
      </c>
      <c r="R14" s="329"/>
      <c r="S14" s="330"/>
      <c r="T14" s="328"/>
      <c r="U14" s="328"/>
      <c r="V14" s="328"/>
      <c r="W14" s="328"/>
      <c r="X14" s="328"/>
      <c r="Y14" s="328"/>
      <c r="Z14" s="328"/>
      <c r="AA14" s="328"/>
      <c r="AB14" s="328"/>
      <c r="AC14" s="328"/>
      <c r="AD14" s="328"/>
      <c r="AE14" s="328"/>
      <c r="AF14" s="328"/>
      <c r="AG14" s="328"/>
      <c r="AH14" s="328"/>
      <c r="AI14" s="328"/>
      <c r="AJ14" s="328"/>
      <c r="AK14" s="328"/>
      <c r="AL14" s="328"/>
      <c r="AM14" s="328"/>
      <c r="AN14" s="328"/>
      <c r="AO14" s="328"/>
      <c r="AP14" s="328"/>
      <c r="AQ14" s="331">
        <v>4</v>
      </c>
      <c r="AR14" s="325">
        <v>19</v>
      </c>
      <c r="AS14" s="358">
        <v>3</v>
      </c>
      <c r="AT14" s="358">
        <v>19</v>
      </c>
    </row>
    <row r="15" spans="1:46" ht="30" customHeight="1" x14ac:dyDescent="0.25">
      <c r="A15" s="797"/>
      <c r="B15" s="810" t="s">
        <v>446</v>
      </c>
      <c r="C15" s="811"/>
      <c r="D15" s="330"/>
      <c r="E15" s="328"/>
      <c r="F15" s="328"/>
      <c r="G15" s="328"/>
      <c r="H15" s="338"/>
      <c r="I15" s="326"/>
      <c r="J15" s="328"/>
      <c r="K15" s="328"/>
      <c r="L15" s="327">
        <v>13</v>
      </c>
      <c r="M15" s="328">
        <v>4</v>
      </c>
      <c r="N15" s="328">
        <v>3</v>
      </c>
      <c r="O15" s="328">
        <v>2</v>
      </c>
      <c r="P15" s="328">
        <v>4</v>
      </c>
      <c r="Q15" s="328"/>
      <c r="R15" s="329">
        <v>5</v>
      </c>
      <c r="S15" s="330"/>
      <c r="T15" s="328"/>
      <c r="U15" s="328"/>
      <c r="V15" s="328"/>
      <c r="W15" s="328"/>
      <c r="X15" s="328"/>
      <c r="Y15" s="328"/>
      <c r="Z15" s="328"/>
      <c r="AA15" s="328"/>
      <c r="AB15" s="328"/>
      <c r="AC15" s="328"/>
      <c r="AD15" s="328"/>
      <c r="AE15" s="328"/>
      <c r="AF15" s="328"/>
      <c r="AG15" s="328"/>
      <c r="AH15" s="328"/>
      <c r="AI15" s="328"/>
      <c r="AJ15" s="328"/>
      <c r="AK15" s="328"/>
      <c r="AL15" s="328"/>
      <c r="AM15" s="328"/>
      <c r="AN15" s="328"/>
      <c r="AO15" s="328"/>
      <c r="AP15" s="328"/>
      <c r="AQ15" s="331"/>
      <c r="AR15" s="325">
        <v>31</v>
      </c>
      <c r="AS15" s="358">
        <v>5</v>
      </c>
      <c r="AT15" s="358">
        <v>31</v>
      </c>
    </row>
    <row r="16" spans="1:46" ht="30" customHeight="1" x14ac:dyDescent="0.25">
      <c r="A16" s="797"/>
      <c r="B16" s="810" t="s">
        <v>447</v>
      </c>
      <c r="C16" s="811"/>
      <c r="D16" s="330"/>
      <c r="E16" s="328"/>
      <c r="F16" s="328"/>
      <c r="G16" s="328"/>
      <c r="H16" s="338"/>
      <c r="I16" s="326"/>
      <c r="J16" s="328"/>
      <c r="K16" s="328"/>
      <c r="L16" s="328"/>
      <c r="M16" s="327">
        <v>7</v>
      </c>
      <c r="N16" s="328"/>
      <c r="O16" s="328">
        <v>1</v>
      </c>
      <c r="P16" s="328"/>
      <c r="Q16" s="328">
        <v>1</v>
      </c>
      <c r="R16" s="329">
        <v>1</v>
      </c>
      <c r="S16" s="330"/>
      <c r="T16" s="328"/>
      <c r="U16" s="328"/>
      <c r="V16" s="328"/>
      <c r="W16" s="328"/>
      <c r="X16" s="328"/>
      <c r="Y16" s="328"/>
      <c r="Z16" s="328"/>
      <c r="AA16" s="328"/>
      <c r="AB16" s="328"/>
      <c r="AC16" s="328"/>
      <c r="AD16" s="328"/>
      <c r="AE16" s="328"/>
      <c r="AF16" s="328"/>
      <c r="AG16" s="328"/>
      <c r="AH16" s="328"/>
      <c r="AI16" s="328"/>
      <c r="AJ16" s="328"/>
      <c r="AK16" s="328"/>
      <c r="AL16" s="328"/>
      <c r="AM16" s="328"/>
      <c r="AN16" s="328"/>
      <c r="AO16" s="328"/>
      <c r="AP16" s="328"/>
      <c r="AQ16" s="331"/>
      <c r="AR16" s="325">
        <v>10</v>
      </c>
      <c r="AS16" s="358">
        <v>2</v>
      </c>
      <c r="AT16" s="358">
        <v>10</v>
      </c>
    </row>
    <row r="17" spans="1:46" ht="30" customHeight="1" x14ac:dyDescent="0.25">
      <c r="A17" s="797"/>
      <c r="B17" s="810" t="s">
        <v>448</v>
      </c>
      <c r="C17" s="811"/>
      <c r="D17" s="330"/>
      <c r="E17" s="328"/>
      <c r="F17" s="328"/>
      <c r="G17" s="328">
        <v>1</v>
      </c>
      <c r="H17" s="338"/>
      <c r="I17" s="326"/>
      <c r="J17" s="328"/>
      <c r="K17" s="328"/>
      <c r="L17" s="328">
        <v>1</v>
      </c>
      <c r="M17" s="328">
        <v>3</v>
      </c>
      <c r="N17" s="327">
        <v>62</v>
      </c>
      <c r="O17" s="328">
        <v>2</v>
      </c>
      <c r="P17" s="328">
        <v>10</v>
      </c>
      <c r="Q17" s="328">
        <v>4</v>
      </c>
      <c r="R17" s="329">
        <v>12</v>
      </c>
      <c r="S17" s="330"/>
      <c r="T17" s="328"/>
      <c r="U17" s="328"/>
      <c r="V17" s="328"/>
      <c r="W17" s="328"/>
      <c r="X17" s="328"/>
      <c r="Y17" s="328"/>
      <c r="Z17" s="328"/>
      <c r="AA17" s="328"/>
      <c r="AB17" s="328"/>
      <c r="AC17" s="328"/>
      <c r="AD17" s="328"/>
      <c r="AE17" s="328"/>
      <c r="AF17" s="328"/>
      <c r="AG17" s="328"/>
      <c r="AH17" s="328"/>
      <c r="AI17" s="328"/>
      <c r="AJ17" s="328"/>
      <c r="AK17" s="328"/>
      <c r="AL17" s="328"/>
      <c r="AM17" s="328"/>
      <c r="AN17" s="328"/>
      <c r="AO17" s="328"/>
      <c r="AP17" s="328"/>
      <c r="AQ17" s="331">
        <v>2</v>
      </c>
      <c r="AR17" s="325">
        <v>97</v>
      </c>
      <c r="AS17" s="358">
        <v>12</v>
      </c>
      <c r="AT17" s="358">
        <v>95</v>
      </c>
    </row>
    <row r="18" spans="1:46" ht="30" customHeight="1" x14ac:dyDescent="0.25">
      <c r="A18" s="797"/>
      <c r="B18" s="810" t="s">
        <v>449</v>
      </c>
      <c r="C18" s="811"/>
      <c r="D18" s="330">
        <v>1</v>
      </c>
      <c r="E18" s="328"/>
      <c r="F18" s="328"/>
      <c r="G18" s="328">
        <v>6</v>
      </c>
      <c r="H18" s="338"/>
      <c r="I18" s="326"/>
      <c r="J18" s="328"/>
      <c r="K18" s="328"/>
      <c r="L18" s="328"/>
      <c r="M18" s="328">
        <v>5</v>
      </c>
      <c r="N18" s="328">
        <v>2</v>
      </c>
      <c r="O18" s="327">
        <v>16</v>
      </c>
      <c r="P18" s="328">
        <v>1</v>
      </c>
      <c r="Q18" s="328"/>
      <c r="R18" s="329">
        <v>8</v>
      </c>
      <c r="S18" s="330"/>
      <c r="T18" s="328"/>
      <c r="U18" s="328"/>
      <c r="V18" s="328"/>
      <c r="W18" s="328"/>
      <c r="X18" s="328"/>
      <c r="Y18" s="328"/>
      <c r="Z18" s="328"/>
      <c r="AA18" s="328"/>
      <c r="AB18" s="328"/>
      <c r="AC18" s="328"/>
      <c r="AD18" s="328"/>
      <c r="AE18" s="328"/>
      <c r="AF18" s="328"/>
      <c r="AG18" s="328"/>
      <c r="AH18" s="328"/>
      <c r="AI18" s="328"/>
      <c r="AJ18" s="328"/>
      <c r="AK18" s="328"/>
      <c r="AL18" s="328"/>
      <c r="AM18" s="328"/>
      <c r="AN18" s="328"/>
      <c r="AO18" s="328"/>
      <c r="AP18" s="328"/>
      <c r="AQ18" s="331"/>
      <c r="AR18" s="325">
        <v>39</v>
      </c>
      <c r="AS18" s="358">
        <v>5</v>
      </c>
      <c r="AT18" s="358">
        <v>39</v>
      </c>
    </row>
    <row r="19" spans="1:46" ht="30" customHeight="1" x14ac:dyDescent="0.25">
      <c r="A19" s="797"/>
      <c r="B19" s="810" t="s">
        <v>450</v>
      </c>
      <c r="C19" s="811"/>
      <c r="D19" s="330"/>
      <c r="E19" s="328"/>
      <c r="F19" s="328"/>
      <c r="G19" s="328">
        <v>2</v>
      </c>
      <c r="H19" s="338"/>
      <c r="I19" s="326">
        <v>4</v>
      </c>
      <c r="J19" s="328">
        <v>2</v>
      </c>
      <c r="K19" s="328"/>
      <c r="L19" s="328">
        <v>10</v>
      </c>
      <c r="M19" s="328">
        <v>6</v>
      </c>
      <c r="N19" s="328">
        <v>27</v>
      </c>
      <c r="O19" s="328">
        <v>1</v>
      </c>
      <c r="P19" s="327">
        <v>60</v>
      </c>
      <c r="Q19" s="328"/>
      <c r="R19" s="329">
        <v>10</v>
      </c>
      <c r="S19" s="330"/>
      <c r="T19" s="328"/>
      <c r="U19" s="328"/>
      <c r="V19" s="328"/>
      <c r="W19" s="328"/>
      <c r="X19" s="328"/>
      <c r="Y19" s="328"/>
      <c r="Z19" s="328"/>
      <c r="AA19" s="328"/>
      <c r="AB19" s="328"/>
      <c r="AC19" s="328"/>
      <c r="AD19" s="328"/>
      <c r="AE19" s="328"/>
      <c r="AF19" s="328"/>
      <c r="AG19" s="328"/>
      <c r="AH19" s="328"/>
      <c r="AI19" s="328"/>
      <c r="AJ19" s="328"/>
      <c r="AK19" s="328"/>
      <c r="AL19" s="328"/>
      <c r="AM19" s="328"/>
      <c r="AN19" s="328"/>
      <c r="AO19" s="328"/>
      <c r="AP19" s="328"/>
      <c r="AQ19" s="331">
        <v>5</v>
      </c>
      <c r="AR19" s="325">
        <v>127</v>
      </c>
      <c r="AS19" s="358">
        <v>9</v>
      </c>
      <c r="AT19" s="358">
        <v>127</v>
      </c>
    </row>
    <row r="20" spans="1:46" ht="30" customHeight="1" x14ac:dyDescent="0.25">
      <c r="A20" s="797"/>
      <c r="B20" s="810" t="s">
        <v>178</v>
      </c>
      <c r="C20" s="811"/>
      <c r="D20" s="330">
        <v>1</v>
      </c>
      <c r="E20" s="328"/>
      <c r="F20" s="328"/>
      <c r="G20" s="328">
        <v>1</v>
      </c>
      <c r="H20" s="338"/>
      <c r="I20" s="326">
        <v>22</v>
      </c>
      <c r="J20" s="328">
        <v>1</v>
      </c>
      <c r="K20" s="328">
        <v>1</v>
      </c>
      <c r="L20" s="328"/>
      <c r="M20" s="328"/>
      <c r="N20" s="328">
        <v>2</v>
      </c>
      <c r="O20" s="328"/>
      <c r="P20" s="328">
        <v>1</v>
      </c>
      <c r="Q20" s="327">
        <v>40</v>
      </c>
      <c r="R20" s="329"/>
      <c r="S20" s="330"/>
      <c r="T20" s="328"/>
      <c r="U20" s="328"/>
      <c r="V20" s="328"/>
      <c r="W20" s="328"/>
      <c r="X20" s="328"/>
      <c r="Y20" s="328"/>
      <c r="Z20" s="328"/>
      <c r="AA20" s="328"/>
      <c r="AB20" s="328"/>
      <c r="AC20" s="328"/>
      <c r="AD20" s="328"/>
      <c r="AE20" s="328"/>
      <c r="AF20" s="328"/>
      <c r="AG20" s="328"/>
      <c r="AH20" s="328"/>
      <c r="AI20" s="328"/>
      <c r="AJ20" s="328"/>
      <c r="AK20" s="328"/>
      <c r="AL20" s="328"/>
      <c r="AM20" s="328"/>
      <c r="AN20" s="328"/>
      <c r="AO20" s="328"/>
      <c r="AP20" s="328"/>
      <c r="AQ20" s="331">
        <v>2</v>
      </c>
      <c r="AR20" s="325">
        <v>71</v>
      </c>
      <c r="AS20" s="328">
        <v>7</v>
      </c>
      <c r="AT20" s="328">
        <v>70</v>
      </c>
    </row>
    <row r="21" spans="1:46" ht="30" customHeight="1" thickBot="1" x14ac:dyDescent="0.3">
      <c r="A21" s="797"/>
      <c r="B21" s="810" t="s">
        <v>8</v>
      </c>
      <c r="C21" s="811"/>
      <c r="D21" s="330"/>
      <c r="E21" s="328"/>
      <c r="F21" s="328"/>
      <c r="G21" s="328">
        <v>2</v>
      </c>
      <c r="H21" s="338"/>
      <c r="I21" s="332">
        <v>2</v>
      </c>
      <c r="J21" s="333">
        <v>1</v>
      </c>
      <c r="K21" s="333">
        <v>2</v>
      </c>
      <c r="L21" s="333">
        <v>1</v>
      </c>
      <c r="M21" s="333">
        <v>6</v>
      </c>
      <c r="N21" s="333">
        <v>1</v>
      </c>
      <c r="O21" s="333">
        <v>9</v>
      </c>
      <c r="P21" s="333">
        <v>12</v>
      </c>
      <c r="Q21" s="333">
        <v>3</v>
      </c>
      <c r="R21" s="334">
        <v>42</v>
      </c>
      <c r="S21" s="335"/>
      <c r="T21" s="336"/>
      <c r="U21" s="336"/>
      <c r="V21" s="336"/>
      <c r="W21" s="336"/>
      <c r="X21" s="336"/>
      <c r="Y21" s="336"/>
      <c r="Z21" s="336"/>
      <c r="AA21" s="328"/>
      <c r="AB21" s="328"/>
      <c r="AC21" s="328"/>
      <c r="AD21" s="328"/>
      <c r="AE21" s="328"/>
      <c r="AF21" s="328"/>
      <c r="AG21" s="328"/>
      <c r="AH21" s="328"/>
      <c r="AI21" s="328"/>
      <c r="AJ21" s="328"/>
      <c r="AK21" s="328"/>
      <c r="AL21" s="328"/>
      <c r="AM21" s="328"/>
      <c r="AN21" s="328"/>
      <c r="AO21" s="328"/>
      <c r="AP21" s="328"/>
      <c r="AQ21" s="331">
        <v>1</v>
      </c>
      <c r="AR21" s="325">
        <v>82</v>
      </c>
      <c r="AS21" s="328">
        <v>10</v>
      </c>
      <c r="AT21" s="328">
        <v>82</v>
      </c>
    </row>
    <row r="22" spans="1:46" ht="30" customHeight="1" x14ac:dyDescent="0.25">
      <c r="A22" s="797" t="s">
        <v>11</v>
      </c>
      <c r="B22" s="812" t="s">
        <v>454</v>
      </c>
      <c r="C22" s="813"/>
      <c r="D22" s="330"/>
      <c r="E22" s="328"/>
      <c r="F22" s="328"/>
      <c r="G22" s="328"/>
      <c r="H22" s="328"/>
      <c r="I22" s="323"/>
      <c r="J22" s="323"/>
      <c r="K22" s="323"/>
      <c r="L22" s="323"/>
      <c r="M22" s="323"/>
      <c r="N22" s="323"/>
      <c r="O22" s="323"/>
      <c r="P22" s="323"/>
      <c r="Q22" s="323"/>
      <c r="R22" s="337"/>
      <c r="S22" s="319">
        <v>40</v>
      </c>
      <c r="T22" s="320">
        <v>1</v>
      </c>
      <c r="U22" s="320">
        <v>4</v>
      </c>
      <c r="V22" s="320">
        <v>1</v>
      </c>
      <c r="W22" s="320">
        <v>2</v>
      </c>
      <c r="X22" s="320">
        <v>12</v>
      </c>
      <c r="Y22" s="320"/>
      <c r="Z22" s="321"/>
      <c r="AA22" s="330"/>
      <c r="AB22" s="328"/>
      <c r="AC22" s="328"/>
      <c r="AD22" s="328"/>
      <c r="AE22" s="328"/>
      <c r="AF22" s="328"/>
      <c r="AG22" s="328"/>
      <c r="AH22" s="328"/>
      <c r="AI22" s="328"/>
      <c r="AJ22" s="328"/>
      <c r="AK22" s="328"/>
      <c r="AL22" s="328"/>
      <c r="AM22" s="328"/>
      <c r="AN22" s="328"/>
      <c r="AO22" s="328"/>
      <c r="AP22" s="328"/>
      <c r="AQ22" s="331">
        <v>1</v>
      </c>
      <c r="AR22" s="325">
        <v>61</v>
      </c>
      <c r="AS22" s="358">
        <v>7</v>
      </c>
      <c r="AT22" s="358">
        <v>61</v>
      </c>
    </row>
    <row r="23" spans="1:46" ht="30" customHeight="1" x14ac:dyDescent="0.25">
      <c r="A23" s="797"/>
      <c r="B23" s="814" t="s">
        <v>455</v>
      </c>
      <c r="C23" s="815"/>
      <c r="D23" s="330"/>
      <c r="E23" s="328"/>
      <c r="F23" s="328"/>
      <c r="G23" s="328"/>
      <c r="H23" s="328"/>
      <c r="I23" s="328"/>
      <c r="J23" s="328"/>
      <c r="K23" s="328"/>
      <c r="L23" s="328"/>
      <c r="M23" s="328"/>
      <c r="N23" s="328"/>
      <c r="O23" s="328"/>
      <c r="P23" s="328"/>
      <c r="Q23" s="328"/>
      <c r="R23" s="338"/>
      <c r="S23" s="326">
        <v>6</v>
      </c>
      <c r="T23" s="327">
        <v>31</v>
      </c>
      <c r="U23" s="328">
        <v>1</v>
      </c>
      <c r="V23" s="328">
        <v>4</v>
      </c>
      <c r="W23" s="328">
        <v>4</v>
      </c>
      <c r="X23" s="328">
        <v>3</v>
      </c>
      <c r="Y23" s="328">
        <v>6</v>
      </c>
      <c r="Z23" s="329"/>
      <c r="AA23" s="330"/>
      <c r="AB23" s="328"/>
      <c r="AC23" s="328"/>
      <c r="AD23" s="328"/>
      <c r="AE23" s="328"/>
      <c r="AF23" s="328"/>
      <c r="AG23" s="328"/>
      <c r="AH23" s="328"/>
      <c r="AI23" s="328"/>
      <c r="AJ23" s="328"/>
      <c r="AK23" s="328"/>
      <c r="AL23" s="328"/>
      <c r="AM23" s="328"/>
      <c r="AN23" s="328"/>
      <c r="AO23" s="328"/>
      <c r="AP23" s="328"/>
      <c r="AQ23" s="331">
        <v>2</v>
      </c>
      <c r="AR23" s="325">
        <v>57</v>
      </c>
      <c r="AS23" s="358">
        <v>8</v>
      </c>
      <c r="AT23" s="358">
        <v>57</v>
      </c>
    </row>
    <row r="24" spans="1:46" ht="30" customHeight="1" x14ac:dyDescent="0.25">
      <c r="A24" s="797"/>
      <c r="B24" s="814" t="s">
        <v>456</v>
      </c>
      <c r="C24" s="815"/>
      <c r="D24" s="330"/>
      <c r="E24" s="328"/>
      <c r="F24" s="328"/>
      <c r="G24" s="328"/>
      <c r="H24" s="328"/>
      <c r="I24" s="328"/>
      <c r="J24" s="328"/>
      <c r="K24" s="328"/>
      <c r="L24" s="328"/>
      <c r="M24" s="328"/>
      <c r="N24" s="328"/>
      <c r="O24" s="328"/>
      <c r="P24" s="328"/>
      <c r="Q24" s="328"/>
      <c r="R24" s="338"/>
      <c r="S24" s="326">
        <v>9</v>
      </c>
      <c r="T24" s="328">
        <v>2</v>
      </c>
      <c r="U24" s="327">
        <v>38</v>
      </c>
      <c r="V24" s="328">
        <v>1</v>
      </c>
      <c r="W24" s="328">
        <v>22</v>
      </c>
      <c r="X24" s="328">
        <v>10</v>
      </c>
      <c r="Y24" s="328">
        <v>11</v>
      </c>
      <c r="Z24" s="329">
        <v>1</v>
      </c>
      <c r="AA24" s="330"/>
      <c r="AB24" s="328"/>
      <c r="AC24" s="328"/>
      <c r="AD24" s="328"/>
      <c r="AE24" s="328"/>
      <c r="AF24" s="328"/>
      <c r="AG24" s="328"/>
      <c r="AH24" s="328"/>
      <c r="AI24" s="328"/>
      <c r="AJ24" s="328"/>
      <c r="AK24" s="328"/>
      <c r="AL24" s="328"/>
      <c r="AM24" s="328"/>
      <c r="AN24" s="328"/>
      <c r="AO24" s="328"/>
      <c r="AP24" s="328"/>
      <c r="AQ24" s="331">
        <v>2</v>
      </c>
      <c r="AR24" s="325">
        <v>96</v>
      </c>
      <c r="AS24" s="358">
        <v>8</v>
      </c>
      <c r="AT24" s="358">
        <v>95</v>
      </c>
    </row>
    <row r="25" spans="1:46" ht="30" customHeight="1" x14ac:dyDescent="0.25">
      <c r="A25" s="797"/>
      <c r="B25" s="814" t="s">
        <v>457</v>
      </c>
      <c r="C25" s="815"/>
      <c r="D25" s="330"/>
      <c r="E25" s="328"/>
      <c r="F25" s="328"/>
      <c r="G25" s="328"/>
      <c r="H25" s="328"/>
      <c r="I25" s="328"/>
      <c r="J25" s="328"/>
      <c r="K25" s="328"/>
      <c r="L25" s="328"/>
      <c r="M25" s="328"/>
      <c r="N25" s="328"/>
      <c r="O25" s="328"/>
      <c r="P25" s="328"/>
      <c r="Q25" s="328"/>
      <c r="R25" s="338"/>
      <c r="S25" s="326">
        <v>1</v>
      </c>
      <c r="T25" s="328">
        <v>22</v>
      </c>
      <c r="U25" s="328">
        <v>7</v>
      </c>
      <c r="V25" s="327">
        <v>38</v>
      </c>
      <c r="W25" s="328">
        <v>8</v>
      </c>
      <c r="X25" s="328">
        <v>9</v>
      </c>
      <c r="Y25" s="328">
        <v>6</v>
      </c>
      <c r="Z25" s="329">
        <v>4</v>
      </c>
      <c r="AA25" s="330"/>
      <c r="AB25" s="328"/>
      <c r="AC25" s="328"/>
      <c r="AD25" s="328"/>
      <c r="AE25" s="328"/>
      <c r="AF25" s="328"/>
      <c r="AG25" s="328"/>
      <c r="AH25" s="328"/>
      <c r="AI25" s="328">
        <v>1</v>
      </c>
      <c r="AJ25" s="328"/>
      <c r="AK25" s="328"/>
      <c r="AL25" s="328"/>
      <c r="AM25" s="328">
        <v>1</v>
      </c>
      <c r="AN25" s="328"/>
      <c r="AO25" s="328"/>
      <c r="AP25" s="328"/>
      <c r="AQ25" s="331">
        <v>4</v>
      </c>
      <c r="AR25" s="325">
        <v>101</v>
      </c>
      <c r="AS25" s="358">
        <v>7</v>
      </c>
      <c r="AT25" s="358">
        <v>98</v>
      </c>
    </row>
    <row r="26" spans="1:46" ht="30" customHeight="1" x14ac:dyDescent="0.25">
      <c r="A26" s="797"/>
      <c r="B26" s="814" t="s">
        <v>458</v>
      </c>
      <c r="C26" s="815"/>
      <c r="D26" s="330"/>
      <c r="E26" s="328"/>
      <c r="F26" s="328"/>
      <c r="G26" s="328"/>
      <c r="H26" s="328"/>
      <c r="I26" s="328"/>
      <c r="J26" s="328"/>
      <c r="K26" s="328"/>
      <c r="L26" s="328"/>
      <c r="M26" s="328"/>
      <c r="N26" s="328"/>
      <c r="O26" s="328"/>
      <c r="P26" s="328"/>
      <c r="Q26" s="328"/>
      <c r="R26" s="338"/>
      <c r="S26" s="326">
        <v>4</v>
      </c>
      <c r="T26" s="328"/>
      <c r="U26" s="328">
        <v>8</v>
      </c>
      <c r="V26" s="328"/>
      <c r="W26" s="327">
        <v>48</v>
      </c>
      <c r="X26" s="328">
        <v>4</v>
      </c>
      <c r="Y26" s="328"/>
      <c r="Z26" s="329"/>
      <c r="AA26" s="330"/>
      <c r="AB26" s="328"/>
      <c r="AC26" s="328"/>
      <c r="AD26" s="328"/>
      <c r="AE26" s="328"/>
      <c r="AF26" s="328"/>
      <c r="AG26" s="328"/>
      <c r="AH26" s="328"/>
      <c r="AI26" s="328"/>
      <c r="AJ26" s="328"/>
      <c r="AK26" s="328"/>
      <c r="AL26" s="328"/>
      <c r="AM26" s="328"/>
      <c r="AN26" s="328"/>
      <c r="AO26" s="328"/>
      <c r="AP26" s="328"/>
      <c r="AQ26" s="331"/>
      <c r="AR26" s="325">
        <v>64</v>
      </c>
      <c r="AS26" s="358">
        <v>13</v>
      </c>
      <c r="AT26" s="358">
        <v>62</v>
      </c>
    </row>
    <row r="27" spans="1:46" ht="30" customHeight="1" x14ac:dyDescent="0.25">
      <c r="A27" s="797"/>
      <c r="B27" s="814" t="s">
        <v>459</v>
      </c>
      <c r="C27" s="815"/>
      <c r="D27" s="330"/>
      <c r="E27" s="328"/>
      <c r="F27" s="328"/>
      <c r="G27" s="328"/>
      <c r="H27" s="328"/>
      <c r="I27" s="328"/>
      <c r="J27" s="328">
        <v>1</v>
      </c>
      <c r="K27" s="328"/>
      <c r="L27" s="328"/>
      <c r="M27" s="328"/>
      <c r="N27" s="328"/>
      <c r="O27" s="328"/>
      <c r="P27" s="328"/>
      <c r="Q27" s="328"/>
      <c r="R27" s="338"/>
      <c r="S27" s="326">
        <v>11</v>
      </c>
      <c r="T27" s="328">
        <v>1</v>
      </c>
      <c r="U27" s="328">
        <v>2</v>
      </c>
      <c r="V27" s="328">
        <v>1</v>
      </c>
      <c r="W27" s="328">
        <v>1</v>
      </c>
      <c r="X27" s="327">
        <v>26</v>
      </c>
      <c r="Y27" s="328">
        <v>3</v>
      </c>
      <c r="Z27" s="329">
        <v>1</v>
      </c>
      <c r="AA27" s="330"/>
      <c r="AB27" s="328"/>
      <c r="AC27" s="328"/>
      <c r="AD27" s="328"/>
      <c r="AE27" s="328"/>
      <c r="AF27" s="328"/>
      <c r="AG27" s="328"/>
      <c r="AH27" s="328"/>
      <c r="AI27" s="328"/>
      <c r="AJ27" s="328"/>
      <c r="AK27" s="328"/>
      <c r="AL27" s="328"/>
      <c r="AM27" s="328"/>
      <c r="AN27" s="328"/>
      <c r="AO27" s="328"/>
      <c r="AP27" s="328"/>
      <c r="AQ27" s="331"/>
      <c r="AR27" s="325">
        <v>47</v>
      </c>
      <c r="AS27" s="358">
        <v>6</v>
      </c>
      <c r="AT27" s="358">
        <v>47</v>
      </c>
    </row>
    <row r="28" spans="1:46" ht="30" customHeight="1" x14ac:dyDescent="0.25">
      <c r="A28" s="797"/>
      <c r="B28" s="814" t="s">
        <v>460</v>
      </c>
      <c r="C28" s="815"/>
      <c r="D28" s="330"/>
      <c r="E28" s="328"/>
      <c r="F28" s="328"/>
      <c r="G28" s="328"/>
      <c r="H28" s="328"/>
      <c r="I28" s="328"/>
      <c r="J28" s="328"/>
      <c r="K28" s="328"/>
      <c r="L28" s="328"/>
      <c r="M28" s="328"/>
      <c r="N28" s="328"/>
      <c r="O28" s="328"/>
      <c r="P28" s="328"/>
      <c r="Q28" s="328"/>
      <c r="R28" s="338"/>
      <c r="S28" s="326"/>
      <c r="T28" s="328">
        <v>9</v>
      </c>
      <c r="U28" s="328">
        <v>2</v>
      </c>
      <c r="V28" s="328"/>
      <c r="W28" s="328">
        <v>1</v>
      </c>
      <c r="X28" s="328">
        <v>2</v>
      </c>
      <c r="Y28" s="327">
        <v>19</v>
      </c>
      <c r="Z28" s="329"/>
      <c r="AA28" s="330"/>
      <c r="AB28" s="328"/>
      <c r="AC28" s="328"/>
      <c r="AD28" s="328"/>
      <c r="AE28" s="328"/>
      <c r="AF28" s="328"/>
      <c r="AG28" s="328"/>
      <c r="AH28" s="328"/>
      <c r="AI28" s="328"/>
      <c r="AJ28" s="328"/>
      <c r="AK28" s="328"/>
      <c r="AL28" s="328"/>
      <c r="AM28" s="328"/>
      <c r="AN28" s="328"/>
      <c r="AO28" s="328"/>
      <c r="AP28" s="328"/>
      <c r="AQ28" s="331"/>
      <c r="AR28" s="325">
        <v>33</v>
      </c>
      <c r="AS28" s="358">
        <v>7</v>
      </c>
      <c r="AT28" s="358">
        <v>33</v>
      </c>
    </row>
    <row r="29" spans="1:46" ht="30" customHeight="1" thickBot="1" x14ac:dyDescent="0.3">
      <c r="A29" s="797"/>
      <c r="B29" s="814" t="s">
        <v>461</v>
      </c>
      <c r="C29" s="815"/>
      <c r="D29" s="330"/>
      <c r="E29" s="328"/>
      <c r="F29" s="328"/>
      <c r="G29" s="328"/>
      <c r="H29" s="328"/>
      <c r="I29" s="328">
        <v>2</v>
      </c>
      <c r="J29" s="328">
        <v>2</v>
      </c>
      <c r="K29" s="328"/>
      <c r="L29" s="328"/>
      <c r="M29" s="328"/>
      <c r="N29" s="328">
        <v>2</v>
      </c>
      <c r="O29" s="328"/>
      <c r="P29" s="328"/>
      <c r="Q29" s="328">
        <v>2</v>
      </c>
      <c r="R29" s="338"/>
      <c r="S29" s="332"/>
      <c r="T29" s="333"/>
      <c r="U29" s="333"/>
      <c r="V29" s="333"/>
      <c r="W29" s="333"/>
      <c r="X29" s="333"/>
      <c r="Y29" s="333">
        <v>2</v>
      </c>
      <c r="Z29" s="334">
        <v>20</v>
      </c>
      <c r="AA29" s="335"/>
      <c r="AB29" s="336"/>
      <c r="AC29" s="336"/>
      <c r="AD29" s="336"/>
      <c r="AE29" s="336"/>
      <c r="AF29" s="336"/>
      <c r="AG29" s="336"/>
      <c r="AH29" s="336"/>
      <c r="AI29" s="328"/>
      <c r="AJ29" s="328"/>
      <c r="AK29" s="328"/>
      <c r="AL29" s="328"/>
      <c r="AM29" s="328"/>
      <c r="AN29" s="328"/>
      <c r="AO29" s="328"/>
      <c r="AP29" s="328"/>
      <c r="AQ29" s="331">
        <v>14</v>
      </c>
      <c r="AR29" s="325">
        <v>44</v>
      </c>
      <c r="AS29" s="358">
        <v>5</v>
      </c>
      <c r="AT29" s="358">
        <v>44</v>
      </c>
    </row>
    <row r="30" spans="1:46" ht="30" customHeight="1" x14ac:dyDescent="0.25">
      <c r="A30" s="797" t="s">
        <v>90</v>
      </c>
      <c r="B30" s="817" t="s">
        <v>462</v>
      </c>
      <c r="C30" s="818"/>
      <c r="D30" s="330"/>
      <c r="E30" s="328"/>
      <c r="F30" s="328"/>
      <c r="G30" s="328"/>
      <c r="H30" s="328"/>
      <c r="I30" s="328"/>
      <c r="J30" s="328"/>
      <c r="K30" s="328"/>
      <c r="L30" s="328"/>
      <c r="M30" s="328"/>
      <c r="N30" s="328"/>
      <c r="O30" s="328"/>
      <c r="P30" s="328"/>
      <c r="Q30" s="328"/>
      <c r="R30" s="328"/>
      <c r="S30" s="323"/>
      <c r="T30" s="323"/>
      <c r="U30" s="323"/>
      <c r="V30" s="323"/>
      <c r="W30" s="323"/>
      <c r="X30" s="323"/>
      <c r="Y30" s="323"/>
      <c r="Z30" s="337"/>
      <c r="AA30" s="319">
        <v>32</v>
      </c>
      <c r="AB30" s="320"/>
      <c r="AC30" s="320">
        <v>1</v>
      </c>
      <c r="AD30" s="320"/>
      <c r="AE30" s="320"/>
      <c r="AF30" s="320"/>
      <c r="AG30" s="320"/>
      <c r="AH30" s="321"/>
      <c r="AI30" s="330"/>
      <c r="AJ30" s="328"/>
      <c r="AK30" s="328"/>
      <c r="AL30" s="328"/>
      <c r="AM30" s="328"/>
      <c r="AN30" s="328"/>
      <c r="AO30" s="328"/>
      <c r="AP30" s="328"/>
      <c r="AQ30" s="331">
        <v>3</v>
      </c>
      <c r="AR30" s="325">
        <v>36</v>
      </c>
      <c r="AS30" s="358">
        <v>6</v>
      </c>
      <c r="AT30" s="358">
        <v>36</v>
      </c>
    </row>
    <row r="31" spans="1:46" ht="30" customHeight="1" x14ac:dyDescent="0.25">
      <c r="A31" s="797"/>
      <c r="B31" s="817" t="s">
        <v>463</v>
      </c>
      <c r="C31" s="818"/>
      <c r="D31" s="330"/>
      <c r="E31" s="328"/>
      <c r="F31" s="328"/>
      <c r="G31" s="328"/>
      <c r="H31" s="328"/>
      <c r="I31" s="328"/>
      <c r="J31" s="328"/>
      <c r="K31" s="328"/>
      <c r="L31" s="328"/>
      <c r="M31" s="328"/>
      <c r="N31" s="328"/>
      <c r="O31" s="328"/>
      <c r="P31" s="328"/>
      <c r="Q31" s="328"/>
      <c r="R31" s="328"/>
      <c r="S31" s="328">
        <v>1</v>
      </c>
      <c r="T31" s="328"/>
      <c r="U31" s="328"/>
      <c r="V31" s="328"/>
      <c r="W31" s="328"/>
      <c r="X31" s="328">
        <v>1</v>
      </c>
      <c r="Y31" s="328">
        <v>1</v>
      </c>
      <c r="Z31" s="338">
        <v>1</v>
      </c>
      <c r="AA31" s="326">
        <v>2</v>
      </c>
      <c r="AB31" s="327">
        <v>31</v>
      </c>
      <c r="AC31" s="328"/>
      <c r="AD31" s="328"/>
      <c r="AE31" s="328">
        <v>1</v>
      </c>
      <c r="AF31" s="328"/>
      <c r="AG31" s="328"/>
      <c r="AH31" s="329">
        <v>1</v>
      </c>
      <c r="AI31" s="330"/>
      <c r="AJ31" s="328"/>
      <c r="AK31" s="328">
        <v>5</v>
      </c>
      <c r="AL31" s="328">
        <v>1</v>
      </c>
      <c r="AM31" s="328">
        <v>2</v>
      </c>
      <c r="AN31" s="328"/>
      <c r="AO31" s="328">
        <v>2</v>
      </c>
      <c r="AP31" s="328"/>
      <c r="AQ31" s="331">
        <v>6</v>
      </c>
      <c r="AR31" s="325">
        <v>55</v>
      </c>
      <c r="AS31" s="358">
        <v>8</v>
      </c>
      <c r="AT31" s="358">
        <v>55</v>
      </c>
    </row>
    <row r="32" spans="1:46" ht="30" customHeight="1" x14ac:dyDescent="0.25">
      <c r="A32" s="797"/>
      <c r="B32" s="817" t="s">
        <v>464</v>
      </c>
      <c r="C32" s="818"/>
      <c r="D32" s="330"/>
      <c r="E32" s="328"/>
      <c r="F32" s="328"/>
      <c r="G32" s="328"/>
      <c r="H32" s="328"/>
      <c r="I32" s="328"/>
      <c r="J32" s="328"/>
      <c r="K32" s="328"/>
      <c r="L32" s="328"/>
      <c r="M32" s="328"/>
      <c r="N32" s="328"/>
      <c r="O32" s="328"/>
      <c r="P32" s="328"/>
      <c r="Q32" s="328"/>
      <c r="R32" s="328"/>
      <c r="S32" s="328"/>
      <c r="T32" s="328"/>
      <c r="U32" s="328"/>
      <c r="V32" s="328"/>
      <c r="W32" s="328"/>
      <c r="X32" s="328"/>
      <c r="Y32" s="328"/>
      <c r="Z32" s="338"/>
      <c r="AA32" s="326">
        <v>5</v>
      </c>
      <c r="AB32" s="328">
        <v>2</v>
      </c>
      <c r="AC32" s="327">
        <v>11</v>
      </c>
      <c r="AD32" s="328">
        <v>5</v>
      </c>
      <c r="AE32" s="328">
        <v>2</v>
      </c>
      <c r="AF32" s="328">
        <v>6</v>
      </c>
      <c r="AG32" s="328"/>
      <c r="AH32" s="329">
        <v>1</v>
      </c>
      <c r="AI32" s="330"/>
      <c r="AJ32" s="328"/>
      <c r="AK32" s="328"/>
      <c r="AL32" s="328"/>
      <c r="AM32" s="328"/>
      <c r="AN32" s="328"/>
      <c r="AO32" s="328"/>
      <c r="AP32" s="328"/>
      <c r="AQ32" s="331"/>
      <c r="AR32" s="325">
        <v>32</v>
      </c>
      <c r="AS32" s="358">
        <v>2</v>
      </c>
      <c r="AT32" s="358">
        <v>32</v>
      </c>
    </row>
    <row r="33" spans="1:47" ht="30" customHeight="1" x14ac:dyDescent="0.25">
      <c r="A33" s="797"/>
      <c r="B33" s="817" t="s">
        <v>465</v>
      </c>
      <c r="C33" s="818"/>
      <c r="D33" s="330"/>
      <c r="E33" s="328"/>
      <c r="F33" s="328"/>
      <c r="G33" s="328"/>
      <c r="H33" s="328"/>
      <c r="I33" s="328"/>
      <c r="J33" s="328"/>
      <c r="K33" s="328"/>
      <c r="L33" s="328"/>
      <c r="M33" s="328"/>
      <c r="N33" s="328"/>
      <c r="O33" s="328"/>
      <c r="P33" s="328"/>
      <c r="Q33" s="328"/>
      <c r="R33" s="328"/>
      <c r="S33" s="328"/>
      <c r="T33" s="328"/>
      <c r="U33" s="328"/>
      <c r="V33" s="328"/>
      <c r="W33" s="328"/>
      <c r="X33" s="328"/>
      <c r="Y33" s="328"/>
      <c r="Z33" s="338"/>
      <c r="AA33" s="326"/>
      <c r="AB33" s="328"/>
      <c r="AC33" s="328">
        <v>2</v>
      </c>
      <c r="AD33" s="327">
        <v>45</v>
      </c>
      <c r="AE33" s="328"/>
      <c r="AF33" s="328">
        <v>5</v>
      </c>
      <c r="AG33" s="328">
        <v>2</v>
      </c>
      <c r="AH33" s="329"/>
      <c r="AI33" s="330"/>
      <c r="AJ33" s="328"/>
      <c r="AK33" s="328"/>
      <c r="AL33" s="328"/>
      <c r="AM33" s="328"/>
      <c r="AN33" s="328"/>
      <c r="AO33" s="328"/>
      <c r="AP33" s="328"/>
      <c r="AQ33" s="331">
        <v>5</v>
      </c>
      <c r="AR33" s="325">
        <v>59</v>
      </c>
      <c r="AS33" s="358">
        <v>6</v>
      </c>
      <c r="AT33" s="358">
        <v>59</v>
      </c>
    </row>
    <row r="34" spans="1:47" ht="30" customHeight="1" x14ac:dyDescent="0.25">
      <c r="A34" s="797"/>
      <c r="B34" s="817" t="s">
        <v>466</v>
      </c>
      <c r="C34" s="818"/>
      <c r="D34" s="330"/>
      <c r="E34" s="328"/>
      <c r="F34" s="328"/>
      <c r="G34" s="328"/>
      <c r="H34" s="328"/>
      <c r="I34" s="328"/>
      <c r="J34" s="328"/>
      <c r="K34" s="328"/>
      <c r="L34" s="328"/>
      <c r="M34" s="328"/>
      <c r="N34" s="328"/>
      <c r="O34" s="328"/>
      <c r="P34" s="328"/>
      <c r="Q34" s="328"/>
      <c r="R34" s="328"/>
      <c r="S34" s="328"/>
      <c r="T34" s="328"/>
      <c r="U34" s="328"/>
      <c r="V34" s="328"/>
      <c r="W34" s="328"/>
      <c r="X34" s="328"/>
      <c r="Y34" s="328"/>
      <c r="Z34" s="338"/>
      <c r="AA34" s="326">
        <v>2</v>
      </c>
      <c r="AB34" s="328">
        <v>1</v>
      </c>
      <c r="AC34" s="328">
        <v>18</v>
      </c>
      <c r="AD34" s="328">
        <v>3</v>
      </c>
      <c r="AE34" s="327">
        <v>25</v>
      </c>
      <c r="AF34" s="328">
        <v>3</v>
      </c>
      <c r="AG34" s="328">
        <v>6</v>
      </c>
      <c r="AH34" s="329"/>
      <c r="AI34" s="330"/>
      <c r="AJ34" s="328">
        <v>2</v>
      </c>
      <c r="AK34" s="328"/>
      <c r="AL34" s="328"/>
      <c r="AM34" s="328"/>
      <c r="AN34" s="328"/>
      <c r="AO34" s="328">
        <v>1</v>
      </c>
      <c r="AP34" s="328">
        <v>5</v>
      </c>
      <c r="AQ34" s="331">
        <v>4</v>
      </c>
      <c r="AR34" s="325">
        <v>70</v>
      </c>
      <c r="AS34" s="358">
        <v>9</v>
      </c>
      <c r="AT34" s="358">
        <v>70</v>
      </c>
    </row>
    <row r="35" spans="1:47" ht="30" customHeight="1" x14ac:dyDescent="0.25">
      <c r="A35" s="797"/>
      <c r="B35" s="817" t="s">
        <v>90</v>
      </c>
      <c r="C35" s="818"/>
      <c r="D35" s="330"/>
      <c r="E35" s="328"/>
      <c r="F35" s="328"/>
      <c r="G35" s="328"/>
      <c r="H35" s="328"/>
      <c r="I35" s="328"/>
      <c r="J35" s="328"/>
      <c r="K35" s="328"/>
      <c r="L35" s="328"/>
      <c r="M35" s="328"/>
      <c r="N35" s="328"/>
      <c r="O35" s="328"/>
      <c r="P35" s="328"/>
      <c r="Q35" s="328"/>
      <c r="R35" s="328"/>
      <c r="S35" s="328"/>
      <c r="T35" s="328"/>
      <c r="U35" s="328"/>
      <c r="V35" s="328"/>
      <c r="W35" s="328"/>
      <c r="X35" s="328"/>
      <c r="Y35" s="328"/>
      <c r="Z35" s="338"/>
      <c r="AA35" s="326">
        <v>6</v>
      </c>
      <c r="AB35" s="328"/>
      <c r="AC35" s="328">
        <v>13</v>
      </c>
      <c r="AD35" s="328">
        <v>15</v>
      </c>
      <c r="AE35" s="328">
        <v>27</v>
      </c>
      <c r="AF35" s="327">
        <v>70</v>
      </c>
      <c r="AG35" s="328">
        <v>1</v>
      </c>
      <c r="AH35" s="329"/>
      <c r="AI35" s="330"/>
      <c r="AJ35" s="328"/>
      <c r="AK35" s="328"/>
      <c r="AL35" s="328">
        <v>1</v>
      </c>
      <c r="AM35" s="328"/>
      <c r="AN35" s="328"/>
      <c r="AO35" s="328"/>
      <c r="AP35" s="328">
        <v>1</v>
      </c>
      <c r="AQ35" s="331">
        <v>9</v>
      </c>
      <c r="AR35" s="325">
        <v>143</v>
      </c>
      <c r="AS35" s="358">
        <v>10</v>
      </c>
      <c r="AT35" s="358">
        <v>142</v>
      </c>
    </row>
    <row r="36" spans="1:47" ht="30" customHeight="1" x14ac:dyDescent="0.25">
      <c r="A36" s="797"/>
      <c r="B36" s="817" t="s">
        <v>467</v>
      </c>
      <c r="C36" s="818"/>
      <c r="D36" s="330"/>
      <c r="E36" s="328"/>
      <c r="F36" s="328"/>
      <c r="G36" s="328"/>
      <c r="H36" s="328"/>
      <c r="I36" s="328"/>
      <c r="J36" s="328"/>
      <c r="K36" s="328"/>
      <c r="L36" s="328"/>
      <c r="M36" s="328"/>
      <c r="N36" s="328"/>
      <c r="O36" s="328">
        <v>1</v>
      </c>
      <c r="P36" s="328"/>
      <c r="Q36" s="328"/>
      <c r="R36" s="328"/>
      <c r="S36" s="328"/>
      <c r="T36" s="328"/>
      <c r="U36" s="328"/>
      <c r="V36" s="328"/>
      <c r="W36" s="328"/>
      <c r="X36" s="328"/>
      <c r="Y36" s="328"/>
      <c r="Z36" s="338"/>
      <c r="AA36" s="326"/>
      <c r="AB36" s="328"/>
      <c r="AC36" s="328"/>
      <c r="AD36" s="328">
        <v>1</v>
      </c>
      <c r="AE36" s="328">
        <v>4</v>
      </c>
      <c r="AF36" s="328">
        <v>1</v>
      </c>
      <c r="AG36" s="327">
        <v>39</v>
      </c>
      <c r="AH36" s="329"/>
      <c r="AI36" s="330"/>
      <c r="AJ36" s="328">
        <v>3</v>
      </c>
      <c r="AK36" s="328"/>
      <c r="AL36" s="328"/>
      <c r="AM36" s="328"/>
      <c r="AN36" s="328"/>
      <c r="AO36" s="328"/>
      <c r="AP36" s="328"/>
      <c r="AQ36" s="331">
        <v>28</v>
      </c>
      <c r="AR36" s="325">
        <v>77</v>
      </c>
      <c r="AS36" s="358">
        <v>10</v>
      </c>
      <c r="AT36" s="358">
        <v>77</v>
      </c>
    </row>
    <row r="37" spans="1:47" ht="30" customHeight="1" thickBot="1" x14ac:dyDescent="0.3">
      <c r="A37" s="816"/>
      <c r="B37" s="819" t="s">
        <v>14</v>
      </c>
      <c r="C37" s="820"/>
      <c r="D37" s="335"/>
      <c r="E37" s="336"/>
      <c r="F37" s="336"/>
      <c r="G37" s="336"/>
      <c r="H37" s="336"/>
      <c r="I37" s="336"/>
      <c r="J37" s="336"/>
      <c r="K37" s="336"/>
      <c r="L37" s="336"/>
      <c r="M37" s="336"/>
      <c r="N37" s="336"/>
      <c r="O37" s="336"/>
      <c r="P37" s="336"/>
      <c r="Q37" s="336"/>
      <c r="R37" s="336"/>
      <c r="S37" s="336"/>
      <c r="T37" s="336">
        <v>1</v>
      </c>
      <c r="U37" s="336"/>
      <c r="V37" s="336">
        <v>5</v>
      </c>
      <c r="W37" s="336"/>
      <c r="X37" s="336">
        <v>1</v>
      </c>
      <c r="Y37" s="336"/>
      <c r="Z37" s="660">
        <v>1</v>
      </c>
      <c r="AA37" s="332"/>
      <c r="AB37" s="333">
        <v>7</v>
      </c>
      <c r="AC37" s="333"/>
      <c r="AD37" s="333"/>
      <c r="AE37" s="333"/>
      <c r="AF37" s="333"/>
      <c r="AG37" s="333"/>
      <c r="AH37" s="334">
        <v>56</v>
      </c>
      <c r="AI37" s="335"/>
      <c r="AJ37" s="336"/>
      <c r="AK37" s="336"/>
      <c r="AL37" s="336"/>
      <c r="AM37" s="336">
        <v>1</v>
      </c>
      <c r="AN37" s="336"/>
      <c r="AO37" s="336"/>
      <c r="AP37" s="336"/>
      <c r="AQ37" s="665"/>
      <c r="AR37" s="666">
        <v>72</v>
      </c>
      <c r="AS37" s="336">
        <v>13</v>
      </c>
      <c r="AT37" s="328">
        <v>71</v>
      </c>
    </row>
    <row r="38" spans="1:47" ht="30" customHeight="1" x14ac:dyDescent="0.25">
      <c r="A38" s="797" t="s">
        <v>17</v>
      </c>
      <c r="B38" s="824" t="s">
        <v>15</v>
      </c>
      <c r="C38" s="824"/>
      <c r="D38" s="328"/>
      <c r="E38" s="328"/>
      <c r="F38" s="328"/>
      <c r="G38" s="328"/>
      <c r="H38" s="328"/>
      <c r="I38" s="328"/>
      <c r="J38" s="328"/>
      <c r="K38" s="328"/>
      <c r="L38" s="328"/>
      <c r="M38" s="328"/>
      <c r="N38" s="328"/>
      <c r="O38" s="328"/>
      <c r="P38" s="328"/>
      <c r="Q38" s="328"/>
      <c r="R38" s="328"/>
      <c r="S38" s="328"/>
      <c r="T38" s="328"/>
      <c r="U38" s="328"/>
      <c r="V38" s="328">
        <v>1</v>
      </c>
      <c r="W38" s="328"/>
      <c r="X38" s="328"/>
      <c r="Y38" s="328"/>
      <c r="Z38" s="328"/>
      <c r="AA38" s="323"/>
      <c r="AB38" s="323"/>
      <c r="AC38" s="323"/>
      <c r="AD38" s="323"/>
      <c r="AE38" s="323"/>
      <c r="AF38" s="323"/>
      <c r="AG38" s="323"/>
      <c r="AH38" s="337"/>
      <c r="AI38" s="319">
        <v>35</v>
      </c>
      <c r="AJ38" s="320">
        <v>31</v>
      </c>
      <c r="AK38" s="320">
        <v>1</v>
      </c>
      <c r="AL38" s="320">
        <v>6</v>
      </c>
      <c r="AM38" s="320">
        <v>1</v>
      </c>
      <c r="AN38" s="320"/>
      <c r="AO38" s="320">
        <v>4</v>
      </c>
      <c r="AP38" s="321">
        <v>1</v>
      </c>
      <c r="AQ38" s="341">
        <v>8</v>
      </c>
      <c r="AR38" s="366">
        <v>88</v>
      </c>
      <c r="AS38" s="358">
        <v>4</v>
      </c>
      <c r="AT38" s="358">
        <v>88</v>
      </c>
    </row>
    <row r="39" spans="1:47" ht="30" customHeight="1" x14ac:dyDescent="0.25">
      <c r="A39" s="797"/>
      <c r="B39" s="824" t="s">
        <v>481</v>
      </c>
      <c r="C39" s="824"/>
      <c r="D39" s="328"/>
      <c r="E39" s="328"/>
      <c r="F39" s="328"/>
      <c r="G39" s="328"/>
      <c r="H39" s="328"/>
      <c r="I39" s="328"/>
      <c r="J39" s="328"/>
      <c r="K39" s="328"/>
      <c r="L39" s="328"/>
      <c r="M39" s="328"/>
      <c r="N39" s="328"/>
      <c r="O39" s="328"/>
      <c r="P39" s="328"/>
      <c r="Q39" s="328"/>
      <c r="R39" s="328"/>
      <c r="S39" s="328"/>
      <c r="T39" s="328"/>
      <c r="U39" s="328"/>
      <c r="V39" s="328"/>
      <c r="W39" s="328"/>
      <c r="X39" s="328"/>
      <c r="Y39" s="328"/>
      <c r="Z39" s="328"/>
      <c r="AA39" s="328"/>
      <c r="AB39" s="328"/>
      <c r="AC39" s="328">
        <v>1</v>
      </c>
      <c r="AD39" s="328"/>
      <c r="AE39" s="328">
        <v>1</v>
      </c>
      <c r="AF39" s="328"/>
      <c r="AG39" s="328"/>
      <c r="AH39" s="338">
        <v>1</v>
      </c>
      <c r="AI39" s="326">
        <v>13</v>
      </c>
      <c r="AJ39" s="327">
        <v>29</v>
      </c>
      <c r="AK39" s="328">
        <v>1</v>
      </c>
      <c r="AL39" s="328">
        <v>2</v>
      </c>
      <c r="AM39" s="328"/>
      <c r="AN39" s="328">
        <v>2</v>
      </c>
      <c r="AO39" s="328">
        <v>3</v>
      </c>
      <c r="AP39" s="329">
        <v>9</v>
      </c>
      <c r="AQ39" s="341">
        <v>7</v>
      </c>
      <c r="AR39" s="366">
        <v>69</v>
      </c>
      <c r="AS39" s="358">
        <v>9</v>
      </c>
      <c r="AT39" s="358">
        <v>68</v>
      </c>
    </row>
    <row r="40" spans="1:47" ht="30" customHeight="1" x14ac:dyDescent="0.25">
      <c r="A40" s="797"/>
      <c r="B40" s="824" t="s">
        <v>468</v>
      </c>
      <c r="C40" s="824"/>
      <c r="D40" s="328"/>
      <c r="E40" s="328"/>
      <c r="F40" s="328"/>
      <c r="G40" s="328"/>
      <c r="H40" s="328"/>
      <c r="I40" s="328"/>
      <c r="J40" s="328"/>
      <c r="K40" s="328"/>
      <c r="L40" s="328"/>
      <c r="M40" s="328"/>
      <c r="N40" s="328"/>
      <c r="O40" s="328"/>
      <c r="P40" s="328"/>
      <c r="Q40" s="328"/>
      <c r="R40" s="328"/>
      <c r="S40" s="328"/>
      <c r="T40" s="328"/>
      <c r="U40" s="328"/>
      <c r="V40" s="328"/>
      <c r="W40" s="328"/>
      <c r="X40" s="328"/>
      <c r="Y40" s="328"/>
      <c r="Z40" s="328">
        <v>1</v>
      </c>
      <c r="AA40" s="328"/>
      <c r="AB40" s="328"/>
      <c r="AC40" s="328">
        <v>2</v>
      </c>
      <c r="AD40" s="328"/>
      <c r="AE40" s="328"/>
      <c r="AF40" s="328"/>
      <c r="AG40" s="328"/>
      <c r="AH40" s="338">
        <v>4</v>
      </c>
      <c r="AI40" s="326">
        <v>1</v>
      </c>
      <c r="AJ40" s="328">
        <v>1</v>
      </c>
      <c r="AK40" s="327">
        <v>52</v>
      </c>
      <c r="AL40" s="328">
        <v>26</v>
      </c>
      <c r="AM40" s="328">
        <v>9</v>
      </c>
      <c r="AN40" s="328">
        <v>31</v>
      </c>
      <c r="AO40" s="328">
        <v>9</v>
      </c>
      <c r="AP40" s="329">
        <v>5</v>
      </c>
      <c r="AQ40" s="341">
        <v>1</v>
      </c>
      <c r="AR40" s="366">
        <v>142</v>
      </c>
      <c r="AS40" s="358">
        <v>13</v>
      </c>
      <c r="AT40" s="358">
        <v>142</v>
      </c>
    </row>
    <row r="41" spans="1:47" ht="30" customHeight="1" x14ac:dyDescent="0.25">
      <c r="A41" s="797"/>
      <c r="B41" s="824" t="s">
        <v>469</v>
      </c>
      <c r="C41" s="824"/>
      <c r="D41" s="328"/>
      <c r="E41" s="328"/>
      <c r="F41" s="328"/>
      <c r="G41" s="328"/>
      <c r="H41" s="328"/>
      <c r="I41" s="328"/>
      <c r="J41" s="328"/>
      <c r="K41" s="328"/>
      <c r="L41" s="328"/>
      <c r="M41" s="328">
        <v>1</v>
      </c>
      <c r="N41" s="328"/>
      <c r="O41" s="328"/>
      <c r="P41" s="328"/>
      <c r="Q41" s="328"/>
      <c r="R41" s="328"/>
      <c r="S41" s="328"/>
      <c r="T41" s="328">
        <v>2</v>
      </c>
      <c r="U41" s="328"/>
      <c r="V41" s="328">
        <v>4</v>
      </c>
      <c r="W41" s="328"/>
      <c r="X41" s="328">
        <v>2</v>
      </c>
      <c r="Y41" s="328"/>
      <c r="Z41" s="328">
        <v>6</v>
      </c>
      <c r="AA41" s="328"/>
      <c r="AB41" s="328">
        <v>1</v>
      </c>
      <c r="AC41" s="328"/>
      <c r="AD41" s="328"/>
      <c r="AE41" s="328">
        <v>1</v>
      </c>
      <c r="AF41" s="328"/>
      <c r="AG41" s="328"/>
      <c r="AH41" s="338">
        <v>3</v>
      </c>
      <c r="AI41" s="326"/>
      <c r="AJ41" s="328">
        <v>1</v>
      </c>
      <c r="AK41" s="328">
        <v>14</v>
      </c>
      <c r="AL41" s="327">
        <v>69</v>
      </c>
      <c r="AM41" s="328">
        <v>6</v>
      </c>
      <c r="AN41" s="328">
        <v>11</v>
      </c>
      <c r="AO41" s="328">
        <v>3</v>
      </c>
      <c r="AP41" s="329">
        <v>7</v>
      </c>
      <c r="AQ41" s="341">
        <v>4</v>
      </c>
      <c r="AR41" s="366">
        <v>135</v>
      </c>
      <c r="AS41" s="358">
        <v>15</v>
      </c>
      <c r="AT41" s="358">
        <v>132</v>
      </c>
    </row>
    <row r="42" spans="1:47" ht="30" customHeight="1" x14ac:dyDescent="0.25">
      <c r="A42" s="797"/>
      <c r="B42" s="824" t="s">
        <v>470</v>
      </c>
      <c r="C42" s="824"/>
      <c r="D42" s="328"/>
      <c r="E42" s="328"/>
      <c r="F42" s="328"/>
      <c r="G42" s="328"/>
      <c r="H42" s="328"/>
      <c r="I42" s="328"/>
      <c r="J42" s="328"/>
      <c r="K42" s="328"/>
      <c r="L42" s="328"/>
      <c r="M42" s="328"/>
      <c r="N42" s="328"/>
      <c r="O42" s="328"/>
      <c r="P42" s="328"/>
      <c r="Q42" s="328"/>
      <c r="R42" s="328"/>
      <c r="S42" s="328"/>
      <c r="T42" s="328"/>
      <c r="U42" s="328"/>
      <c r="V42" s="328"/>
      <c r="W42" s="328"/>
      <c r="X42" s="328"/>
      <c r="Y42" s="328"/>
      <c r="Z42" s="328"/>
      <c r="AA42" s="328"/>
      <c r="AB42" s="328"/>
      <c r="AC42" s="328"/>
      <c r="AD42" s="328"/>
      <c r="AE42" s="328"/>
      <c r="AF42" s="328"/>
      <c r="AG42" s="328"/>
      <c r="AH42" s="338">
        <v>2</v>
      </c>
      <c r="AI42" s="326"/>
      <c r="AJ42" s="328"/>
      <c r="AK42" s="328"/>
      <c r="AL42" s="328">
        <v>1</v>
      </c>
      <c r="AM42" s="327">
        <v>11</v>
      </c>
      <c r="AN42" s="328">
        <v>6</v>
      </c>
      <c r="AO42" s="328">
        <v>1</v>
      </c>
      <c r="AP42" s="329"/>
      <c r="AQ42" s="341"/>
      <c r="AR42" s="366">
        <v>21</v>
      </c>
      <c r="AS42" s="358">
        <v>4</v>
      </c>
      <c r="AT42" s="358">
        <v>20</v>
      </c>
    </row>
    <row r="43" spans="1:47" ht="30" customHeight="1" x14ac:dyDescent="0.25">
      <c r="A43" s="797"/>
      <c r="B43" s="824" t="s">
        <v>471</v>
      </c>
      <c r="C43" s="824"/>
      <c r="D43" s="328"/>
      <c r="E43" s="328"/>
      <c r="F43" s="328"/>
      <c r="G43" s="328"/>
      <c r="H43" s="328"/>
      <c r="I43" s="328"/>
      <c r="J43" s="328"/>
      <c r="K43" s="328"/>
      <c r="L43" s="328"/>
      <c r="M43" s="328"/>
      <c r="N43" s="328"/>
      <c r="O43" s="328"/>
      <c r="P43" s="328"/>
      <c r="Q43" s="328"/>
      <c r="R43" s="328"/>
      <c r="S43" s="328"/>
      <c r="T43" s="328"/>
      <c r="U43" s="328">
        <v>2</v>
      </c>
      <c r="V43" s="328"/>
      <c r="W43" s="328"/>
      <c r="X43" s="328"/>
      <c r="Y43" s="328">
        <v>2</v>
      </c>
      <c r="Z43" s="328"/>
      <c r="AA43" s="328"/>
      <c r="AB43" s="328"/>
      <c r="AC43" s="328"/>
      <c r="AD43" s="328"/>
      <c r="AE43" s="328"/>
      <c r="AF43" s="328"/>
      <c r="AG43" s="328"/>
      <c r="AH43" s="338"/>
      <c r="AI43" s="326"/>
      <c r="AJ43" s="328"/>
      <c r="AK43" s="328">
        <v>7</v>
      </c>
      <c r="AL43" s="328">
        <v>2</v>
      </c>
      <c r="AM43" s="328">
        <v>3</v>
      </c>
      <c r="AN43" s="327">
        <v>16</v>
      </c>
      <c r="AO43" s="328"/>
      <c r="AP43" s="329">
        <v>1</v>
      </c>
      <c r="AQ43" s="341">
        <v>1</v>
      </c>
      <c r="AR43" s="366">
        <v>34</v>
      </c>
      <c r="AS43" s="358">
        <v>3</v>
      </c>
      <c r="AT43" s="358">
        <v>34</v>
      </c>
    </row>
    <row r="44" spans="1:47" ht="30" customHeight="1" x14ac:dyDescent="0.25">
      <c r="A44" s="797"/>
      <c r="B44" s="824" t="s">
        <v>17</v>
      </c>
      <c r="C44" s="824"/>
      <c r="D44" s="328"/>
      <c r="E44" s="328"/>
      <c r="F44" s="328"/>
      <c r="G44" s="328"/>
      <c r="H44" s="328"/>
      <c r="I44" s="328"/>
      <c r="J44" s="328"/>
      <c r="K44" s="328"/>
      <c r="L44" s="328"/>
      <c r="M44" s="328"/>
      <c r="N44" s="328"/>
      <c r="O44" s="328"/>
      <c r="P44" s="328"/>
      <c r="Q44" s="328"/>
      <c r="R44" s="328"/>
      <c r="S44" s="328"/>
      <c r="T44" s="328"/>
      <c r="U44" s="328"/>
      <c r="V44" s="328"/>
      <c r="W44" s="328"/>
      <c r="X44" s="328"/>
      <c r="Y44" s="328"/>
      <c r="Z44" s="328"/>
      <c r="AA44" s="328"/>
      <c r="AB44" s="328"/>
      <c r="AC44" s="328"/>
      <c r="AD44" s="328">
        <v>1</v>
      </c>
      <c r="AE44" s="328">
        <v>1</v>
      </c>
      <c r="AF44" s="328"/>
      <c r="AG44" s="328"/>
      <c r="AH44" s="338"/>
      <c r="AI44" s="326"/>
      <c r="AJ44" s="328">
        <v>1</v>
      </c>
      <c r="AK44" s="328">
        <v>5</v>
      </c>
      <c r="AL44" s="328"/>
      <c r="AM44" s="328"/>
      <c r="AN44" s="328">
        <v>1</v>
      </c>
      <c r="AO44" s="327">
        <v>32</v>
      </c>
      <c r="AP44" s="329">
        <v>13</v>
      </c>
      <c r="AQ44" s="341"/>
      <c r="AR44" s="366">
        <v>54</v>
      </c>
      <c r="AS44" s="358">
        <v>6</v>
      </c>
      <c r="AT44" s="328">
        <v>54</v>
      </c>
    </row>
    <row r="45" spans="1:47" ht="30" customHeight="1" thickBot="1" x14ac:dyDescent="0.3">
      <c r="A45" s="797"/>
      <c r="B45" s="824" t="s">
        <v>472</v>
      </c>
      <c r="C45" s="824"/>
      <c r="D45" s="328"/>
      <c r="E45" s="328"/>
      <c r="F45" s="328"/>
      <c r="G45" s="328"/>
      <c r="H45" s="328"/>
      <c r="I45" s="328"/>
      <c r="J45" s="328"/>
      <c r="K45" s="328"/>
      <c r="L45" s="328"/>
      <c r="M45" s="328"/>
      <c r="N45" s="328"/>
      <c r="O45" s="328"/>
      <c r="P45" s="328"/>
      <c r="Q45" s="328"/>
      <c r="R45" s="328"/>
      <c r="S45" s="328"/>
      <c r="T45" s="328"/>
      <c r="U45" s="328"/>
      <c r="V45" s="328"/>
      <c r="W45" s="328"/>
      <c r="X45" s="328"/>
      <c r="Y45" s="328"/>
      <c r="Z45" s="328"/>
      <c r="AA45" s="328"/>
      <c r="AB45" s="328"/>
      <c r="AC45" s="328">
        <v>1</v>
      </c>
      <c r="AD45" s="328"/>
      <c r="AE45" s="328">
        <v>4</v>
      </c>
      <c r="AF45" s="328"/>
      <c r="AG45" s="328"/>
      <c r="AH45" s="338"/>
      <c r="AI45" s="332">
        <v>1</v>
      </c>
      <c r="AJ45" s="333">
        <v>3</v>
      </c>
      <c r="AK45" s="333">
        <v>6</v>
      </c>
      <c r="AL45" s="333">
        <v>2</v>
      </c>
      <c r="AM45" s="333"/>
      <c r="AN45" s="333">
        <v>1</v>
      </c>
      <c r="AO45" s="333">
        <v>18</v>
      </c>
      <c r="AP45" s="334">
        <v>58</v>
      </c>
      <c r="AQ45" s="673"/>
      <c r="AR45" s="366">
        <v>94</v>
      </c>
      <c r="AS45" s="358">
        <v>11</v>
      </c>
      <c r="AT45" s="328">
        <v>93</v>
      </c>
    </row>
    <row r="46" spans="1:47" ht="30" customHeight="1" x14ac:dyDescent="0.25">
      <c r="A46" s="661"/>
      <c r="B46" s="662"/>
      <c r="C46" s="662"/>
      <c r="D46" s="663"/>
      <c r="E46" s="675"/>
      <c r="F46" s="663"/>
      <c r="G46" s="675"/>
      <c r="H46" s="663"/>
      <c r="I46" s="675"/>
      <c r="J46" s="663"/>
      <c r="K46" s="675"/>
      <c r="L46" s="663"/>
      <c r="M46" s="675"/>
      <c r="N46" s="663"/>
      <c r="O46" s="675"/>
      <c r="P46" s="663"/>
      <c r="Q46" s="675"/>
      <c r="R46" s="663"/>
      <c r="S46" s="675"/>
      <c r="T46" s="663"/>
      <c r="U46" s="675"/>
      <c r="V46" s="663"/>
      <c r="W46" s="675"/>
      <c r="X46" s="663"/>
      <c r="Y46" s="675"/>
      <c r="Z46" s="663"/>
      <c r="AA46" s="675"/>
      <c r="AB46" s="663"/>
      <c r="AC46" s="675"/>
      <c r="AD46" s="663"/>
      <c r="AE46" s="675"/>
      <c r="AF46" s="663"/>
      <c r="AG46" s="675"/>
      <c r="AH46" s="663"/>
      <c r="AI46" s="675"/>
      <c r="AJ46" s="663"/>
      <c r="AK46" s="675"/>
      <c r="AL46" s="663"/>
      <c r="AM46" s="675"/>
      <c r="AN46" s="663"/>
      <c r="AO46" s="675"/>
      <c r="AP46" s="664"/>
      <c r="AQ46" s="676"/>
      <c r="AR46" s="342">
        <v>2552</v>
      </c>
      <c r="AS46" s="343">
        <v>287</v>
      </c>
    </row>
    <row r="47" spans="1:47" ht="6" customHeight="1" x14ac:dyDescent="0.25">
      <c r="A47" s="661"/>
      <c r="B47" s="662"/>
      <c r="C47" s="662"/>
      <c r="D47" s="663"/>
      <c r="E47" s="675"/>
      <c r="F47" s="663"/>
      <c r="G47" s="675"/>
      <c r="H47" s="663"/>
      <c r="I47" s="675"/>
      <c r="J47" s="663"/>
      <c r="K47" s="675"/>
      <c r="L47" s="663"/>
      <c r="M47" s="675"/>
      <c r="N47" s="663"/>
      <c r="O47" s="675"/>
      <c r="P47" s="663"/>
      <c r="Q47" s="675"/>
      <c r="R47" s="663"/>
      <c r="S47" s="675"/>
      <c r="T47" s="663"/>
      <c r="U47" s="675"/>
      <c r="V47" s="663"/>
      <c r="W47" s="675"/>
      <c r="X47" s="663"/>
      <c r="Y47" s="675"/>
      <c r="Z47" s="663"/>
      <c r="AA47" s="675"/>
      <c r="AB47" s="663"/>
      <c r="AC47" s="675"/>
      <c r="AD47" s="663"/>
      <c r="AE47" s="675"/>
      <c r="AF47" s="663"/>
      <c r="AG47" s="675"/>
      <c r="AH47" s="663"/>
      <c r="AI47" s="675"/>
      <c r="AJ47" s="663"/>
      <c r="AK47" s="675"/>
      <c r="AL47" s="663"/>
      <c r="AM47" s="675"/>
      <c r="AN47" s="663"/>
      <c r="AO47" s="675"/>
      <c r="AP47" s="664"/>
      <c r="AQ47" s="676"/>
      <c r="AR47" s="664"/>
      <c r="AS47" s="664"/>
      <c r="AT47" s="364"/>
    </row>
    <row r="48" spans="1:47" ht="37.5" customHeight="1" x14ac:dyDescent="0.25">
      <c r="A48" s="821" t="s">
        <v>516</v>
      </c>
      <c r="B48" s="821"/>
      <c r="C48" s="821"/>
      <c r="D48" s="360">
        <v>55</v>
      </c>
      <c r="E48" s="360">
        <v>73</v>
      </c>
      <c r="F48" s="360">
        <v>24</v>
      </c>
      <c r="G48" s="360">
        <v>47</v>
      </c>
      <c r="H48" s="360">
        <v>33</v>
      </c>
      <c r="I48" s="360">
        <v>70</v>
      </c>
      <c r="J48" s="360">
        <v>32</v>
      </c>
      <c r="K48" s="360">
        <v>28</v>
      </c>
      <c r="L48" s="360">
        <v>26</v>
      </c>
      <c r="M48" s="360">
        <v>35</v>
      </c>
      <c r="N48" s="360">
        <v>104</v>
      </c>
      <c r="O48" s="360">
        <v>38</v>
      </c>
      <c r="P48" s="360">
        <v>91</v>
      </c>
      <c r="Q48" s="360">
        <v>58</v>
      </c>
      <c r="R48" s="360">
        <v>80</v>
      </c>
      <c r="S48" s="360">
        <v>72</v>
      </c>
      <c r="T48" s="360">
        <v>67</v>
      </c>
      <c r="U48" s="360">
        <v>63</v>
      </c>
      <c r="V48" s="360">
        <v>54</v>
      </c>
      <c r="W48" s="360">
        <v>82</v>
      </c>
      <c r="X48" s="360">
        <v>69</v>
      </c>
      <c r="Y48" s="360">
        <v>49</v>
      </c>
      <c r="Z48" s="360">
        <v>36</v>
      </c>
      <c r="AA48" s="360">
        <v>47</v>
      </c>
      <c r="AB48" s="360">
        <v>42</v>
      </c>
      <c r="AC48" s="360">
        <v>48</v>
      </c>
      <c r="AD48" s="360">
        <v>69</v>
      </c>
      <c r="AE48" s="360">
        <v>66</v>
      </c>
      <c r="AF48" s="360">
        <v>83</v>
      </c>
      <c r="AG48" s="360">
        <v>48</v>
      </c>
      <c r="AH48" s="360">
        <v>66</v>
      </c>
      <c r="AI48" s="360">
        <v>51</v>
      </c>
      <c r="AJ48" s="360">
        <v>70</v>
      </c>
      <c r="AK48" s="360">
        <v>91</v>
      </c>
      <c r="AL48" s="360">
        <v>104</v>
      </c>
      <c r="AM48" s="360">
        <v>33</v>
      </c>
      <c r="AN48" s="360">
        <v>67</v>
      </c>
      <c r="AO48" s="360">
        <v>71</v>
      </c>
      <c r="AP48" s="360">
        <v>100</v>
      </c>
      <c r="AQ48" s="667">
        <v>175</v>
      </c>
      <c r="AR48" s="659">
        <v>2517</v>
      </c>
      <c r="AS48" s="668" t="s">
        <v>430</v>
      </c>
      <c r="AT48" s="681"/>
      <c r="AU48" s="311"/>
    </row>
    <row r="49" spans="1:49" ht="15" customHeight="1" x14ac:dyDescent="0.25">
      <c r="A49" s="861" t="s">
        <v>517</v>
      </c>
      <c r="B49" s="861"/>
      <c r="C49" s="861"/>
      <c r="E49" s="344"/>
      <c r="G49" s="344"/>
      <c r="I49" s="344"/>
      <c r="K49" s="344"/>
      <c r="M49" s="344"/>
      <c r="O49" s="344"/>
      <c r="Q49" s="344"/>
      <c r="S49" s="344"/>
      <c r="U49" s="344"/>
      <c r="W49" s="344"/>
      <c r="Y49" s="344"/>
      <c r="AA49" s="344"/>
      <c r="AC49" s="344"/>
      <c r="AE49" s="344"/>
      <c r="AG49" s="344"/>
      <c r="AI49" s="344"/>
      <c r="AK49" s="344"/>
      <c r="AM49" s="344"/>
      <c r="AO49" s="344"/>
      <c r="AQ49" s="344"/>
    </row>
    <row r="50" spans="1:49" ht="30" customHeight="1" x14ac:dyDescent="0.25">
      <c r="A50" s="821"/>
      <c r="B50" s="821"/>
      <c r="C50" s="821"/>
      <c r="D50" s="345">
        <v>0.309</v>
      </c>
      <c r="E50" s="345">
        <v>2.7E-2</v>
      </c>
      <c r="F50" s="345">
        <v>0.20799999999999999</v>
      </c>
      <c r="G50" s="345">
        <v>0.34</v>
      </c>
      <c r="H50" s="345">
        <v>0.30299999999999999</v>
      </c>
      <c r="I50" s="345">
        <v>0.51400000000000001</v>
      </c>
      <c r="J50" s="345">
        <v>0.188</v>
      </c>
      <c r="K50" s="345">
        <v>0.57099999999999995</v>
      </c>
      <c r="L50" s="345">
        <v>0.5</v>
      </c>
      <c r="M50" s="345">
        <v>0.8</v>
      </c>
      <c r="N50" s="345">
        <v>0.42299999999999999</v>
      </c>
      <c r="O50" s="345">
        <v>0.57899999999999996</v>
      </c>
      <c r="P50" s="345">
        <v>0.34100000000000003</v>
      </c>
      <c r="Q50" s="345">
        <v>0.32800000000000001</v>
      </c>
      <c r="R50" s="345">
        <v>0.47499999999999998</v>
      </c>
      <c r="S50" s="345">
        <v>0.44400000000000001</v>
      </c>
      <c r="T50" s="345">
        <v>0.53800000000000003</v>
      </c>
      <c r="U50" s="345">
        <v>0.39700000000000002</v>
      </c>
      <c r="V50" s="345">
        <v>0.29599999999999999</v>
      </c>
      <c r="W50" s="345">
        <v>0.439</v>
      </c>
      <c r="X50" s="345">
        <v>0.623</v>
      </c>
      <c r="Y50" s="345">
        <v>0.61199999999999999</v>
      </c>
      <c r="Z50" s="345">
        <v>0.44400000000000001</v>
      </c>
      <c r="AA50" s="345">
        <v>0.31900000000000001</v>
      </c>
      <c r="AB50" s="345">
        <v>0.26200000000000001</v>
      </c>
      <c r="AC50" s="345">
        <v>0.77100000000000002</v>
      </c>
      <c r="AD50" s="345">
        <v>0.34799999999999998</v>
      </c>
      <c r="AE50" s="345">
        <v>0.621</v>
      </c>
      <c r="AF50" s="345">
        <v>0.16900000000000001</v>
      </c>
      <c r="AG50" s="345">
        <v>0.188</v>
      </c>
      <c r="AH50" s="345">
        <v>0.16700000000000001</v>
      </c>
      <c r="AI50" s="345">
        <v>0.314</v>
      </c>
      <c r="AJ50" s="345">
        <v>0.6</v>
      </c>
      <c r="AK50" s="345">
        <v>0.42899999999999999</v>
      </c>
      <c r="AL50" s="345">
        <v>0.36499999999999999</v>
      </c>
      <c r="AM50" s="345">
        <v>0.69699999999999995</v>
      </c>
      <c r="AN50" s="345">
        <v>0.76100000000000001</v>
      </c>
      <c r="AO50" s="345">
        <v>0.54900000000000004</v>
      </c>
      <c r="AP50" s="345">
        <v>0.42</v>
      </c>
      <c r="AQ50" s="328" t="s">
        <v>91</v>
      </c>
      <c r="AR50" s="347">
        <v>0.42199999999999999</v>
      </c>
      <c r="AS50" s="348"/>
    </row>
    <row r="51" spans="1:49" ht="12.75" customHeight="1" x14ac:dyDescent="0.25">
      <c r="A51" s="821"/>
      <c r="B51" s="821"/>
      <c r="C51" s="821"/>
      <c r="D51" s="349"/>
      <c r="E51" s="350"/>
      <c r="F51" s="349"/>
      <c r="G51" s="350"/>
      <c r="H51" s="349"/>
      <c r="I51" s="350"/>
      <c r="J51" s="349"/>
      <c r="K51" s="350"/>
      <c r="L51" s="349"/>
      <c r="M51" s="350"/>
      <c r="N51" s="349"/>
      <c r="O51" s="350"/>
      <c r="P51" s="349"/>
      <c r="Q51" s="350"/>
      <c r="R51" s="349"/>
      <c r="S51" s="350"/>
      <c r="T51" s="349"/>
      <c r="U51" s="350"/>
      <c r="V51" s="349"/>
      <c r="W51" s="350"/>
      <c r="X51" s="349"/>
      <c r="Y51" s="350"/>
      <c r="Z51" s="349"/>
      <c r="AA51" s="350"/>
      <c r="AB51" s="349"/>
      <c r="AC51" s="350"/>
      <c r="AD51" s="349"/>
      <c r="AE51" s="350"/>
      <c r="AF51" s="349"/>
      <c r="AG51" s="350"/>
      <c r="AH51" s="349"/>
      <c r="AI51" s="350"/>
      <c r="AJ51" s="349"/>
      <c r="AK51" s="350"/>
      <c r="AL51" s="349"/>
      <c r="AM51" s="350"/>
      <c r="AN51" s="349"/>
      <c r="AO51" s="350"/>
      <c r="AP51" s="349"/>
      <c r="AQ51" s="351"/>
      <c r="AR51" s="352"/>
      <c r="AS51" s="353"/>
    </row>
    <row r="52" spans="1:49" ht="9" customHeight="1" x14ac:dyDescent="0.25">
      <c r="A52" s="821" t="s">
        <v>431</v>
      </c>
      <c r="B52" s="821"/>
      <c r="C52" s="821"/>
      <c r="D52" s="349"/>
      <c r="E52" s="350"/>
      <c r="F52" s="349"/>
      <c r="G52" s="350"/>
      <c r="H52" s="349"/>
      <c r="I52" s="350"/>
      <c r="J52" s="349"/>
      <c r="K52" s="350"/>
      <c r="L52" s="349"/>
      <c r="M52" s="350"/>
      <c r="N52" s="349"/>
      <c r="O52" s="350"/>
      <c r="P52" s="349"/>
      <c r="Q52" s="350"/>
      <c r="R52" s="349"/>
      <c r="S52" s="350"/>
      <c r="T52" s="349"/>
      <c r="U52" s="350"/>
      <c r="V52" s="349"/>
      <c r="W52" s="350"/>
      <c r="X52" s="349"/>
      <c r="Y52" s="350"/>
      <c r="Z52" s="349"/>
      <c r="AA52" s="350"/>
      <c r="AB52" s="349"/>
      <c r="AC52" s="350"/>
      <c r="AD52" s="349"/>
      <c r="AE52" s="350"/>
      <c r="AF52" s="349"/>
      <c r="AG52" s="350"/>
      <c r="AH52" s="349"/>
      <c r="AI52" s="350"/>
      <c r="AJ52" s="349"/>
      <c r="AK52" s="350"/>
      <c r="AL52" s="349"/>
      <c r="AM52" s="350"/>
      <c r="AN52" s="349"/>
      <c r="AO52" s="350"/>
      <c r="AP52" s="349"/>
      <c r="AQ52" s="351"/>
      <c r="AR52" s="352"/>
      <c r="AS52" s="348"/>
    </row>
    <row r="53" spans="1:49" ht="30" customHeight="1" x14ac:dyDescent="0.25">
      <c r="A53" s="821"/>
      <c r="B53" s="821"/>
      <c r="C53" s="821"/>
      <c r="D53" s="862">
        <v>0.94</v>
      </c>
      <c r="E53" s="860"/>
      <c r="F53" s="860"/>
      <c r="G53" s="860"/>
      <c r="H53" s="860"/>
      <c r="I53" s="860">
        <v>0.95199999999999996</v>
      </c>
      <c r="J53" s="860"/>
      <c r="K53" s="860"/>
      <c r="L53" s="860"/>
      <c r="M53" s="860"/>
      <c r="N53" s="860"/>
      <c r="O53" s="860"/>
      <c r="P53" s="860"/>
      <c r="Q53" s="860"/>
      <c r="R53" s="860"/>
      <c r="S53" s="860">
        <v>0.93300000000000005</v>
      </c>
      <c r="T53" s="860"/>
      <c r="U53" s="860"/>
      <c r="V53" s="860"/>
      <c r="W53" s="860"/>
      <c r="X53" s="860"/>
      <c r="Y53" s="860"/>
      <c r="Z53" s="860"/>
      <c r="AA53" s="860">
        <v>0.95299999999999996</v>
      </c>
      <c r="AB53" s="860"/>
      <c r="AC53" s="860"/>
      <c r="AD53" s="860"/>
      <c r="AE53" s="860"/>
      <c r="AF53" s="860"/>
      <c r="AG53" s="860"/>
      <c r="AH53" s="860"/>
      <c r="AI53" s="860">
        <v>0.95599999999999996</v>
      </c>
      <c r="AJ53" s="860"/>
      <c r="AK53" s="860"/>
      <c r="AL53" s="860"/>
      <c r="AM53" s="860"/>
      <c r="AN53" s="860"/>
      <c r="AO53" s="860"/>
      <c r="AP53" s="860"/>
      <c r="AQ53" s="359" t="s">
        <v>91</v>
      </c>
      <c r="AR53" s="354">
        <v>0.94799999999999995</v>
      </c>
    </row>
    <row r="54" spans="1:49" ht="12" customHeight="1" x14ac:dyDescent="0.25">
      <c r="A54" s="821"/>
      <c r="B54" s="821"/>
      <c r="C54" s="821"/>
      <c r="D54" s="372"/>
      <c r="E54" s="372"/>
      <c r="F54" s="372"/>
      <c r="G54" s="372"/>
      <c r="H54" s="372"/>
      <c r="I54" s="372"/>
      <c r="J54" s="372"/>
      <c r="K54" s="372"/>
      <c r="L54" s="372"/>
      <c r="M54" s="372"/>
      <c r="N54" s="372"/>
      <c r="O54" s="372"/>
      <c r="P54" s="372"/>
      <c r="Q54" s="372"/>
      <c r="R54" s="372"/>
      <c r="S54" s="372"/>
      <c r="T54" s="372"/>
      <c r="U54" s="372"/>
      <c r="V54" s="372"/>
      <c r="W54" s="372"/>
      <c r="X54" s="372"/>
      <c r="Y54" s="372"/>
      <c r="Z54" s="372"/>
      <c r="AA54" s="372"/>
      <c r="AB54" s="372"/>
      <c r="AC54" s="372"/>
      <c r="AD54" s="372"/>
      <c r="AE54" s="372"/>
      <c r="AF54" s="372"/>
      <c r="AG54" s="372"/>
      <c r="AH54" s="372"/>
      <c r="AI54" s="372"/>
      <c r="AJ54" s="372"/>
      <c r="AK54" s="372"/>
      <c r="AL54" s="372"/>
      <c r="AM54" s="372"/>
      <c r="AN54" s="372"/>
      <c r="AO54" s="372"/>
      <c r="AP54" s="372"/>
      <c r="AQ54" s="373"/>
      <c r="AR54" s="363"/>
    </row>
    <row r="55" spans="1:49" ht="4.5" customHeight="1" x14ac:dyDescent="0.25">
      <c r="A55" s="832"/>
      <c r="B55" s="832"/>
      <c r="C55" s="832"/>
      <c r="D55" s="368"/>
      <c r="E55" s="368"/>
      <c r="F55" s="368"/>
      <c r="G55" s="368"/>
      <c r="H55" s="368"/>
      <c r="I55" s="368"/>
      <c r="J55" s="368"/>
      <c r="K55" s="368"/>
      <c r="L55" s="368"/>
      <c r="M55" s="368"/>
      <c r="N55" s="368"/>
      <c r="O55" s="368"/>
      <c r="P55" s="368"/>
      <c r="Q55" s="368"/>
      <c r="R55" s="368"/>
      <c r="S55" s="368"/>
      <c r="T55" s="368"/>
      <c r="U55" s="368"/>
      <c r="V55" s="368"/>
      <c r="W55" s="368"/>
      <c r="X55" s="368"/>
      <c r="Y55" s="368"/>
      <c r="Z55" s="368"/>
      <c r="AA55" s="368"/>
      <c r="AB55" s="368"/>
      <c r="AC55" s="368"/>
      <c r="AD55" s="368"/>
      <c r="AE55" s="368"/>
      <c r="AF55" s="368"/>
      <c r="AG55" s="368"/>
      <c r="AH55" s="368"/>
      <c r="AI55" s="368"/>
      <c r="AJ55" s="368"/>
      <c r="AK55" s="368"/>
      <c r="AL55" s="368"/>
      <c r="AM55" s="368"/>
      <c r="AN55" s="368"/>
      <c r="AO55" s="368"/>
      <c r="AP55" s="368"/>
      <c r="AQ55" s="368"/>
      <c r="AR55" s="368"/>
    </row>
    <row r="56" spans="1:49" ht="4.5" customHeight="1" x14ac:dyDescent="0.25">
      <c r="A56" s="644"/>
      <c r="B56" s="644"/>
      <c r="C56" s="644"/>
      <c r="D56" s="368"/>
      <c r="E56" s="368"/>
      <c r="F56" s="368"/>
      <c r="G56" s="368"/>
      <c r="H56" s="368"/>
      <c r="I56" s="368"/>
      <c r="J56" s="368"/>
      <c r="K56" s="368"/>
      <c r="L56" s="368"/>
      <c r="M56" s="368"/>
      <c r="N56" s="368"/>
      <c r="O56" s="368"/>
      <c r="P56" s="368"/>
      <c r="Q56" s="368"/>
      <c r="R56" s="368"/>
      <c r="S56" s="368"/>
      <c r="T56" s="368"/>
      <c r="U56" s="368"/>
      <c r="V56" s="368"/>
      <c r="W56" s="368"/>
      <c r="X56" s="368"/>
      <c r="Y56" s="368"/>
      <c r="Z56" s="368"/>
      <c r="AA56" s="368"/>
      <c r="AB56" s="368"/>
      <c r="AC56" s="368"/>
      <c r="AD56" s="368"/>
      <c r="AE56" s="368"/>
      <c r="AF56" s="368"/>
      <c r="AG56" s="368"/>
      <c r="AH56" s="368"/>
      <c r="AI56" s="368"/>
      <c r="AJ56" s="368"/>
      <c r="AK56" s="368"/>
      <c r="AL56" s="368"/>
      <c r="AM56" s="368"/>
      <c r="AN56" s="368"/>
      <c r="AO56" s="368"/>
      <c r="AP56" s="368"/>
      <c r="AQ56" s="368"/>
      <c r="AR56" s="368"/>
    </row>
    <row r="57" spans="1:49" ht="17.25" customHeight="1" x14ac:dyDescent="0.25">
      <c r="A57" s="821" t="s">
        <v>427</v>
      </c>
      <c r="B57" s="821"/>
      <c r="C57" s="821"/>
      <c r="D57" s="652">
        <v>65.62894819466247</v>
      </c>
      <c r="E57" s="652">
        <v>96.818386728092293</v>
      </c>
      <c r="F57" s="652">
        <v>51.691508063899718</v>
      </c>
      <c r="G57" s="652">
        <v>87.213976499690787</v>
      </c>
      <c r="H57" s="652">
        <v>95.340740740740742</v>
      </c>
      <c r="I57" s="652">
        <v>81.879381168473159</v>
      </c>
      <c r="J57" s="652">
        <v>49.840421391028137</v>
      </c>
      <c r="K57" s="652">
        <v>80.171804275283307</v>
      </c>
      <c r="L57" s="652">
        <v>63.701966302228421</v>
      </c>
      <c r="M57" s="652">
        <v>38.744152256069626</v>
      </c>
      <c r="N57" s="652">
        <v>106.30071783966828</v>
      </c>
      <c r="O57" s="652">
        <v>80.984493827160492</v>
      </c>
      <c r="P57" s="652">
        <v>153.3669394774536</v>
      </c>
      <c r="Q57" s="652">
        <v>88.498964698964684</v>
      </c>
      <c r="R57" s="652">
        <v>117.05256599495145</v>
      </c>
      <c r="S57" s="652">
        <v>61.812371276522221</v>
      </c>
      <c r="T57" s="652">
        <v>83.210580570218156</v>
      </c>
      <c r="U57" s="652">
        <v>93.555710558268089</v>
      </c>
      <c r="V57" s="652">
        <v>49.559213273153169</v>
      </c>
      <c r="W57" s="652">
        <v>93.503768707952261</v>
      </c>
      <c r="X57" s="652">
        <v>73.867204695524578</v>
      </c>
      <c r="Y57" s="652">
        <v>87.267041360723823</v>
      </c>
      <c r="Z57" s="652">
        <v>69.074638207070237</v>
      </c>
      <c r="AA57" s="652">
        <v>70.494328055994004</v>
      </c>
      <c r="AB57" s="652">
        <v>53.688670977130293</v>
      </c>
      <c r="AC57" s="652">
        <v>69.176269932136734</v>
      </c>
      <c r="AD57" s="652">
        <v>64.08415828116398</v>
      </c>
      <c r="AE57" s="652">
        <v>76.598255730989735</v>
      </c>
      <c r="AF57" s="652">
        <v>55.950984145213255</v>
      </c>
      <c r="AG57" s="652">
        <v>62.675283754591824</v>
      </c>
      <c r="AH57" s="652">
        <v>68.414377045555739</v>
      </c>
      <c r="AI57" s="652">
        <v>79.763249667683169</v>
      </c>
      <c r="AJ57" s="652">
        <v>72.639835856445217</v>
      </c>
      <c r="AK57" s="652">
        <v>120.12952182212686</v>
      </c>
      <c r="AL57" s="652">
        <v>131.18675089234469</v>
      </c>
      <c r="AM57" s="652">
        <v>63.226540258182624</v>
      </c>
      <c r="AN57" s="652">
        <v>72.731637022397891</v>
      </c>
      <c r="AO57" s="652">
        <v>99.958230566888389</v>
      </c>
      <c r="AP57" s="652">
        <v>108.98740893862367</v>
      </c>
      <c r="AQ57" s="650">
        <v>272.93834774393599</v>
      </c>
      <c r="AR57" s="650">
        <v>3412</v>
      </c>
    </row>
    <row r="58" spans="1:49" ht="18" customHeight="1" x14ac:dyDescent="0.25">
      <c r="A58" s="821" t="s">
        <v>428</v>
      </c>
      <c r="B58" s="821"/>
      <c r="C58" s="821"/>
      <c r="D58" s="653">
        <v>0.83804481883305715</v>
      </c>
      <c r="E58" s="653">
        <v>0.75398901455583456</v>
      </c>
      <c r="F58" s="653">
        <v>0.46429289643342991</v>
      </c>
      <c r="G58" s="653">
        <v>0.53890444956567984</v>
      </c>
      <c r="H58" s="653">
        <v>0.34612695206277677</v>
      </c>
      <c r="I58" s="653">
        <v>0.85491608511268036</v>
      </c>
      <c r="J58" s="653">
        <v>0.6420491461928205</v>
      </c>
      <c r="K58" s="653">
        <v>0.34924996703151789</v>
      </c>
      <c r="L58" s="653">
        <v>0.40815066644325027</v>
      </c>
      <c r="M58" s="653">
        <v>0.90336213239810736</v>
      </c>
      <c r="N58" s="653">
        <v>0.97835651643351629</v>
      </c>
      <c r="O58" s="653">
        <v>0.46922562831720266</v>
      </c>
      <c r="P58" s="653">
        <v>0.59334821644124847</v>
      </c>
      <c r="Q58" s="653">
        <v>0.65537489842159158</v>
      </c>
      <c r="R58" s="653">
        <v>0.6834536203456697</v>
      </c>
      <c r="S58" s="653">
        <v>1.1648153680741784</v>
      </c>
      <c r="T58" s="653">
        <v>0.80518606577274532</v>
      </c>
      <c r="U58" s="653">
        <v>0.67339555890351055</v>
      </c>
      <c r="V58" s="653">
        <v>1.0896056743752318</v>
      </c>
      <c r="W58" s="653">
        <v>0.87696999953143173</v>
      </c>
      <c r="X58" s="653">
        <v>0.9341087196193919</v>
      </c>
      <c r="Y58" s="653">
        <v>0.5614949153306964</v>
      </c>
      <c r="Z58" s="653">
        <v>0.52117536818767107</v>
      </c>
      <c r="AA58" s="653">
        <v>0.66672030638646074</v>
      </c>
      <c r="AB58" s="653">
        <v>0.7822879433519726</v>
      </c>
      <c r="AC58" s="653">
        <v>0.69387956371583681</v>
      </c>
      <c r="AD58" s="653">
        <v>1.0767091563763413</v>
      </c>
      <c r="AE58" s="653">
        <v>0.86163841944116304</v>
      </c>
      <c r="AF58" s="653">
        <v>1.4834412882637535</v>
      </c>
      <c r="AG58" s="653">
        <v>0.76585213699145549</v>
      </c>
      <c r="AH58" s="653">
        <v>0.96470950771139741</v>
      </c>
      <c r="AI58" s="653">
        <v>0.63939220395960283</v>
      </c>
      <c r="AJ58" s="653">
        <v>0.96365856523048588</v>
      </c>
      <c r="AK58" s="653">
        <v>0.75751570987472749</v>
      </c>
      <c r="AL58" s="653">
        <v>0.79276298324779115</v>
      </c>
      <c r="AM58" s="653">
        <v>0.52193271789419504</v>
      </c>
      <c r="AN58" s="653">
        <v>0.92119471997264657</v>
      </c>
      <c r="AO58" s="653">
        <v>0.71029668689952852</v>
      </c>
      <c r="AP58" s="653">
        <v>0.91753718134830664</v>
      </c>
      <c r="AQ58" s="651">
        <v>0.64117043811000374</v>
      </c>
      <c r="AR58" s="651">
        <v>0.73769050410316528</v>
      </c>
    </row>
    <row r="59" spans="1:49" x14ac:dyDescent="0.25">
      <c r="D59" s="657"/>
      <c r="E59" s="657"/>
      <c r="F59" s="657"/>
      <c r="G59" s="657"/>
      <c r="H59" s="657"/>
      <c r="I59" s="657"/>
      <c r="J59" s="657"/>
      <c r="K59" s="657"/>
      <c r="L59" s="657"/>
      <c r="M59" s="657"/>
      <c r="N59" s="658"/>
      <c r="O59" s="657"/>
      <c r="P59" s="657"/>
      <c r="Q59" s="657"/>
      <c r="R59" s="657"/>
      <c r="S59" s="657"/>
      <c r="T59" s="657"/>
      <c r="U59" s="657"/>
      <c r="V59" s="657"/>
      <c r="W59" s="657"/>
      <c r="X59" s="657"/>
      <c r="Y59" s="657"/>
      <c r="Z59" s="657"/>
      <c r="AA59" s="657"/>
      <c r="AB59" s="657"/>
      <c r="AC59" s="657"/>
      <c r="AD59" s="657"/>
      <c r="AE59" s="657"/>
      <c r="AF59" s="657"/>
      <c r="AG59" s="657"/>
      <c r="AH59" s="657"/>
      <c r="AI59" s="657"/>
      <c r="AJ59" s="657"/>
      <c r="AK59" s="657"/>
      <c r="AL59" s="657"/>
      <c r="AM59" s="657"/>
      <c r="AN59" s="657"/>
      <c r="AO59" s="657"/>
      <c r="AP59" s="657"/>
      <c r="AQ59" s="241"/>
      <c r="AR59" s="369"/>
    </row>
    <row r="60" spans="1:49" ht="25.5" customHeight="1" x14ac:dyDescent="0.25">
      <c r="M60" s="833" t="s">
        <v>98</v>
      </c>
      <c r="N60" s="833"/>
      <c r="O60" s="833" t="s">
        <v>99</v>
      </c>
      <c r="P60" s="833"/>
      <c r="Q60" s="833" t="s">
        <v>100</v>
      </c>
      <c r="R60" s="833"/>
    </row>
    <row r="61" spans="1:49" ht="91.5" customHeight="1" x14ac:dyDescent="0.25">
      <c r="A61" s="825" t="s">
        <v>92</v>
      </c>
      <c r="B61" s="825"/>
      <c r="C61" s="826" t="s">
        <v>518</v>
      </c>
      <c r="D61" s="827"/>
      <c r="E61" s="827"/>
      <c r="F61" s="827"/>
      <c r="G61" s="827"/>
      <c r="H61" s="827"/>
      <c r="I61" s="827"/>
      <c r="J61" s="827"/>
      <c r="K61" s="827"/>
      <c r="L61" s="828"/>
      <c r="M61" s="829" t="s">
        <v>101</v>
      </c>
      <c r="N61" s="829"/>
      <c r="O61" s="830" t="s">
        <v>102</v>
      </c>
      <c r="P61" s="830"/>
      <c r="Q61" s="831" t="s">
        <v>103</v>
      </c>
      <c r="R61" s="831"/>
      <c r="AW61" s="307" t="s">
        <v>245</v>
      </c>
    </row>
  </sheetData>
  <sheetProtection password="C6D6" sheet="1" objects="1" scenarios="1"/>
  <mergeCells count="108">
    <mergeCell ref="I4:R4"/>
    <mergeCell ref="S4:Z4"/>
    <mergeCell ref="AA4:AH4"/>
    <mergeCell ref="M5:M6"/>
    <mergeCell ref="N5:N6"/>
    <mergeCell ref="O5:O6"/>
    <mergeCell ref="P5:P6"/>
    <mergeCell ref="D5:D6"/>
    <mergeCell ref="E5:E6"/>
    <mergeCell ref="F5:F6"/>
    <mergeCell ref="G5:G6"/>
    <mergeCell ref="H5:H6"/>
    <mergeCell ref="I5:I6"/>
    <mergeCell ref="J5:J6"/>
    <mergeCell ref="K5:K6"/>
    <mergeCell ref="L5:L6"/>
    <mergeCell ref="AA5:AA6"/>
    <mergeCell ref="AB5:AB6"/>
    <mergeCell ref="Q5:Q6"/>
    <mergeCell ref="R5:R6"/>
    <mergeCell ref="S5:S6"/>
    <mergeCell ref="W5:W6"/>
    <mergeCell ref="X5:X6"/>
    <mergeCell ref="Y5:Y6"/>
    <mergeCell ref="AI4:AP4"/>
    <mergeCell ref="AO5:AO6"/>
    <mergeCell ref="AP5:AP6"/>
    <mergeCell ref="A7:A11"/>
    <mergeCell ref="B7:C7"/>
    <mergeCell ref="B8:C8"/>
    <mergeCell ref="B9:C9"/>
    <mergeCell ref="B10:C10"/>
    <mergeCell ref="B11:C11"/>
    <mergeCell ref="AI5:AI6"/>
    <mergeCell ref="AJ5:AJ6"/>
    <mergeCell ref="AK5:AK6"/>
    <mergeCell ref="AL5:AL6"/>
    <mergeCell ref="AM5:AM6"/>
    <mergeCell ref="AN5:AN6"/>
    <mergeCell ref="AC5:AC6"/>
    <mergeCell ref="AD5:AD6"/>
    <mergeCell ref="AE5:AE6"/>
    <mergeCell ref="AF5:AF6"/>
    <mergeCell ref="AG5:AG6"/>
    <mergeCell ref="AH5:AH6"/>
    <mergeCell ref="A4:B6"/>
    <mergeCell ref="C4:C5"/>
    <mergeCell ref="D4:H4"/>
    <mergeCell ref="Z5:Z6"/>
    <mergeCell ref="A12:A21"/>
    <mergeCell ref="B12:C12"/>
    <mergeCell ref="B13:C13"/>
    <mergeCell ref="B15:C15"/>
    <mergeCell ref="B16:C16"/>
    <mergeCell ref="B17:C17"/>
    <mergeCell ref="B18:C18"/>
    <mergeCell ref="B19:C19"/>
    <mergeCell ref="B20:C20"/>
    <mergeCell ref="B21:C21"/>
    <mergeCell ref="T5:T6"/>
    <mergeCell ref="U5:U6"/>
    <mergeCell ref="V5:V6"/>
    <mergeCell ref="A22:A29"/>
    <mergeCell ref="B22:C22"/>
    <mergeCell ref="B23:C23"/>
    <mergeCell ref="B24:C24"/>
    <mergeCell ref="B25:C25"/>
    <mergeCell ref="B26:C26"/>
    <mergeCell ref="B27:C27"/>
    <mergeCell ref="B28:C28"/>
    <mergeCell ref="B29:C29"/>
    <mergeCell ref="A30:A37"/>
    <mergeCell ref="B30:C30"/>
    <mergeCell ref="B31:C31"/>
    <mergeCell ref="B32:C32"/>
    <mergeCell ref="B33:C33"/>
    <mergeCell ref="B34:C34"/>
    <mergeCell ref="B35:C35"/>
    <mergeCell ref="B36:C36"/>
    <mergeCell ref="B37:C37"/>
    <mergeCell ref="A48:C48"/>
    <mergeCell ref="A49:C51"/>
    <mergeCell ref="A52:C54"/>
    <mergeCell ref="D53:H53"/>
    <mergeCell ref="I53:R53"/>
    <mergeCell ref="S53:Z53"/>
    <mergeCell ref="A38:A45"/>
    <mergeCell ref="B38:C38"/>
    <mergeCell ref="B39:C39"/>
    <mergeCell ref="B40:C40"/>
    <mergeCell ref="B41:C41"/>
    <mergeCell ref="B42:C42"/>
    <mergeCell ref="B43:C43"/>
    <mergeCell ref="B44:C44"/>
    <mergeCell ref="B45:C45"/>
    <mergeCell ref="A61:B61"/>
    <mergeCell ref="C61:L61"/>
    <mergeCell ref="M61:N61"/>
    <mergeCell ref="O61:P61"/>
    <mergeCell ref="Q61:R61"/>
    <mergeCell ref="A57:C57"/>
    <mergeCell ref="A58:C58"/>
    <mergeCell ref="AA53:AH53"/>
    <mergeCell ref="AI53:AP53"/>
    <mergeCell ref="A55:C55"/>
    <mergeCell ref="M60:N60"/>
    <mergeCell ref="O60:P60"/>
    <mergeCell ref="Q60:R60"/>
  </mergeCells>
  <conditionalFormatting sqref="AR50">
    <cfRule type="cellIs" dxfId="1009" priority="7" operator="lessThanOrEqual">
      <formula>0.5</formula>
    </cfRule>
    <cfRule type="cellIs" dxfId="1008" priority="8" operator="greaterThanOrEqual">
      <formula>0.7</formula>
    </cfRule>
    <cfRule type="cellIs" dxfId="1007" priority="9" operator="greaterThan">
      <formula>0.5</formula>
    </cfRule>
  </conditionalFormatting>
  <conditionalFormatting sqref="E50:AP50">
    <cfRule type="cellIs" dxfId="1006" priority="1" operator="lessThanOrEqual">
      <formula>0.5</formula>
    </cfRule>
    <cfRule type="cellIs" dxfId="1005" priority="2" operator="greaterThanOrEqual">
      <formula>0.7</formula>
    </cfRule>
    <cfRule type="cellIs" dxfId="1004" priority="3" operator="greaterThan">
      <formula>0.5</formula>
    </cfRule>
  </conditionalFormatting>
  <conditionalFormatting sqref="D50">
    <cfRule type="cellIs" dxfId="1003" priority="4" operator="lessThanOrEqual">
      <formula>0.5</formula>
    </cfRule>
    <cfRule type="cellIs" dxfId="1002" priority="5" operator="greaterThanOrEqual">
      <formula>0.7</formula>
    </cfRule>
    <cfRule type="cellIs" dxfId="1001" priority="6" operator="greaterThan">
      <formula>0.5</formula>
    </cfRule>
  </conditionalFormatting>
  <hyperlinks>
    <hyperlink ref="A2" location="Contents!A1" display="Back to contents"/>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D10"/>
  <sheetViews>
    <sheetView showGridLines="0" workbookViewId="0">
      <pane ySplit="4" topLeftCell="A5" activePane="bottomLeft" state="frozen"/>
      <selection pane="bottomLeft" activeCell="A2" sqref="A2"/>
    </sheetView>
  </sheetViews>
  <sheetFormatPr defaultRowHeight="15" x14ac:dyDescent="0.2"/>
  <cols>
    <col min="1" max="1" width="18.109375" customWidth="1"/>
  </cols>
  <sheetData>
    <row r="1" spans="1:4" ht="15.75" x14ac:dyDescent="0.25">
      <c r="A1" s="201" t="s">
        <v>128</v>
      </c>
    </row>
    <row r="2" spans="1:4" x14ac:dyDescent="0.2">
      <c r="A2" s="9" t="s">
        <v>27</v>
      </c>
    </row>
    <row r="3" spans="1:4" x14ac:dyDescent="0.2">
      <c r="A3" s="9"/>
    </row>
    <row r="4" spans="1:4" ht="45" x14ac:dyDescent="0.2">
      <c r="A4" s="285" t="s">
        <v>216</v>
      </c>
      <c r="B4" s="286" t="s">
        <v>217</v>
      </c>
      <c r="C4" s="286" t="s">
        <v>218</v>
      </c>
      <c r="D4" s="286" t="s">
        <v>219</v>
      </c>
    </row>
    <row r="5" spans="1:4" x14ac:dyDescent="0.2">
      <c r="A5" s="287" t="s">
        <v>6</v>
      </c>
      <c r="B5" s="288">
        <v>50</v>
      </c>
      <c r="C5" s="288">
        <v>180</v>
      </c>
      <c r="D5" s="288">
        <v>160</v>
      </c>
    </row>
    <row r="6" spans="1:4" x14ac:dyDescent="0.2">
      <c r="A6" s="287" t="s">
        <v>117</v>
      </c>
      <c r="B6" s="288">
        <v>150</v>
      </c>
      <c r="C6" s="288">
        <v>480</v>
      </c>
      <c r="D6" s="288">
        <v>480</v>
      </c>
    </row>
    <row r="7" spans="1:4" x14ac:dyDescent="0.2">
      <c r="A7" s="287" t="s">
        <v>11</v>
      </c>
      <c r="B7" s="288">
        <v>90</v>
      </c>
      <c r="C7" s="288">
        <v>300</v>
      </c>
      <c r="D7" s="288">
        <v>280</v>
      </c>
    </row>
    <row r="8" spans="1:4" x14ac:dyDescent="0.2">
      <c r="A8" s="287" t="s">
        <v>116</v>
      </c>
      <c r="B8" s="288">
        <v>70</v>
      </c>
      <c r="C8" s="288">
        <v>260</v>
      </c>
      <c r="D8" s="288">
        <v>340</v>
      </c>
    </row>
    <row r="9" spans="1:4" ht="15.75" thickBot="1" x14ac:dyDescent="0.25">
      <c r="A9" s="289" t="s">
        <v>17</v>
      </c>
      <c r="B9" s="290">
        <v>80</v>
      </c>
      <c r="C9" s="290">
        <v>320</v>
      </c>
      <c r="D9" s="290">
        <v>310</v>
      </c>
    </row>
    <row r="10" spans="1:4" ht="15.75" thickBot="1" x14ac:dyDescent="0.25">
      <c r="A10" s="291" t="s">
        <v>55</v>
      </c>
      <c r="B10" s="292">
        <v>440</v>
      </c>
      <c r="C10" s="292">
        <v>1550</v>
      </c>
      <c r="D10" s="292">
        <v>1570</v>
      </c>
    </row>
  </sheetData>
  <sheetProtection password="C6D6" sheet="1" objects="1" scenarios="1"/>
  <sortState ref="A4:D8">
    <sortCondition ref="A3"/>
  </sortState>
  <hyperlinks>
    <hyperlink ref="A2" location="Contents!A1" display="Back to contents"/>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J33"/>
  <sheetViews>
    <sheetView showGridLines="0" workbookViewId="0">
      <pane ySplit="2" topLeftCell="A3" activePane="bottomLeft" state="frozen"/>
      <selection pane="bottomLeft" activeCell="A2" sqref="A2"/>
    </sheetView>
  </sheetViews>
  <sheetFormatPr defaultRowHeight="15" x14ac:dyDescent="0.2"/>
  <cols>
    <col min="1" max="1" width="21.44140625" customWidth="1"/>
  </cols>
  <sheetData>
    <row r="1" spans="1:10" ht="15.75" x14ac:dyDescent="0.25">
      <c r="A1" s="201" t="s">
        <v>127</v>
      </c>
    </row>
    <row r="2" spans="1:10" x14ac:dyDescent="0.2">
      <c r="A2" s="9" t="s">
        <v>27</v>
      </c>
    </row>
    <row r="3" spans="1:10" x14ac:dyDescent="0.2">
      <c r="A3" s="9"/>
    </row>
    <row r="4" spans="1:10" x14ac:dyDescent="0.2">
      <c r="A4" s="30" t="s">
        <v>357</v>
      </c>
    </row>
    <row r="5" spans="1:10" x14ac:dyDescent="0.2">
      <c r="A5" s="30" t="s">
        <v>358</v>
      </c>
    </row>
    <row r="6" spans="1:10" x14ac:dyDescent="0.2">
      <c r="A6" s="30" t="s">
        <v>359</v>
      </c>
    </row>
    <row r="8" spans="1:10" x14ac:dyDescent="0.2">
      <c r="A8" s="863" t="s">
        <v>115</v>
      </c>
      <c r="B8" s="864" t="s">
        <v>353</v>
      </c>
      <c r="C8" s="864"/>
      <c r="D8" s="864"/>
      <c r="E8" s="864"/>
      <c r="F8" s="864"/>
      <c r="G8" s="864"/>
      <c r="H8" s="864"/>
      <c r="I8" s="864"/>
      <c r="J8" s="865" t="s">
        <v>73</v>
      </c>
    </row>
    <row r="9" spans="1:10" ht="15.75" x14ac:dyDescent="0.2">
      <c r="A9" s="863"/>
      <c r="B9" s="866">
        <v>2016</v>
      </c>
      <c r="C9" s="866">
        <v>2017</v>
      </c>
      <c r="D9" s="866">
        <v>2018</v>
      </c>
      <c r="E9" s="866">
        <v>2019</v>
      </c>
      <c r="F9" s="866">
        <v>2020</v>
      </c>
      <c r="G9" s="866">
        <v>2021</v>
      </c>
      <c r="H9" s="866" t="s">
        <v>354</v>
      </c>
      <c r="I9" s="866"/>
      <c r="J9" s="865"/>
    </row>
    <row r="10" spans="1:10" ht="15.75" x14ac:dyDescent="0.2">
      <c r="A10" s="863"/>
      <c r="B10" s="866"/>
      <c r="C10" s="866"/>
      <c r="D10" s="866"/>
      <c r="E10" s="866"/>
      <c r="F10" s="866"/>
      <c r="G10" s="866"/>
      <c r="H10" s="621">
        <v>2016</v>
      </c>
      <c r="I10" s="621">
        <v>2017</v>
      </c>
      <c r="J10" s="865"/>
    </row>
    <row r="11" spans="1:10" x14ac:dyDescent="0.2">
      <c r="A11" s="302" t="s">
        <v>6</v>
      </c>
      <c r="B11" s="303"/>
      <c r="C11" s="303">
        <v>26</v>
      </c>
      <c r="D11" s="303">
        <v>32</v>
      </c>
      <c r="E11" s="303">
        <v>19</v>
      </c>
      <c r="F11" s="303">
        <v>3</v>
      </c>
      <c r="G11" s="303">
        <v>1</v>
      </c>
      <c r="H11" s="303"/>
      <c r="I11" s="303"/>
      <c r="J11" s="303">
        <v>81</v>
      </c>
    </row>
    <row r="12" spans="1:10" x14ac:dyDescent="0.2">
      <c r="A12" s="302" t="s">
        <v>88</v>
      </c>
      <c r="B12" s="303"/>
      <c r="C12" s="303">
        <v>76</v>
      </c>
      <c r="D12" s="303">
        <v>56</v>
      </c>
      <c r="E12" s="303">
        <v>9</v>
      </c>
      <c r="F12" s="303">
        <v>12</v>
      </c>
      <c r="G12" s="303"/>
      <c r="H12" s="303"/>
      <c r="I12" s="303">
        <v>7</v>
      </c>
      <c r="J12" s="303">
        <v>160</v>
      </c>
    </row>
    <row r="13" spans="1:10" x14ac:dyDescent="0.2">
      <c r="A13" s="302" t="s">
        <v>11</v>
      </c>
      <c r="B13" s="303">
        <v>2</v>
      </c>
      <c r="C13" s="303">
        <v>41</v>
      </c>
      <c r="D13" s="303">
        <v>50</v>
      </c>
      <c r="E13" s="303">
        <v>10</v>
      </c>
      <c r="F13" s="303">
        <v>3</v>
      </c>
      <c r="G13" s="303"/>
      <c r="H13" s="303">
        <v>1</v>
      </c>
      <c r="I13" s="303">
        <v>2</v>
      </c>
      <c r="J13" s="303">
        <v>109</v>
      </c>
    </row>
    <row r="14" spans="1:10" x14ac:dyDescent="0.2">
      <c r="A14" s="302" t="s">
        <v>116</v>
      </c>
      <c r="B14" s="303"/>
      <c r="C14" s="303">
        <v>52</v>
      </c>
      <c r="D14" s="303">
        <v>34</v>
      </c>
      <c r="E14" s="303">
        <v>22</v>
      </c>
      <c r="F14" s="303">
        <v>2</v>
      </c>
      <c r="G14" s="303"/>
      <c r="H14" s="303">
        <v>1</v>
      </c>
      <c r="I14" s="303"/>
      <c r="J14" s="303">
        <v>111</v>
      </c>
    </row>
    <row r="15" spans="1:10" x14ac:dyDescent="0.2">
      <c r="A15" s="302" t="s">
        <v>17</v>
      </c>
      <c r="B15" s="622"/>
      <c r="C15" s="303">
        <v>58</v>
      </c>
      <c r="D15" s="303">
        <v>28</v>
      </c>
      <c r="E15" s="303">
        <v>11</v>
      </c>
      <c r="F15" s="622"/>
      <c r="G15" s="303">
        <v>1</v>
      </c>
      <c r="H15" s="303">
        <v>1</v>
      </c>
      <c r="I15" s="303">
        <v>4</v>
      </c>
      <c r="J15" s="303">
        <v>103</v>
      </c>
    </row>
    <row r="16" spans="1:10" ht="15.75" x14ac:dyDescent="0.2">
      <c r="A16" s="623" t="s">
        <v>73</v>
      </c>
      <c r="B16" s="621">
        <v>2</v>
      </c>
      <c r="C16" s="621">
        <v>253</v>
      </c>
      <c r="D16" s="621">
        <v>200</v>
      </c>
      <c r="E16" s="621">
        <v>71</v>
      </c>
      <c r="F16" s="621">
        <v>20</v>
      </c>
      <c r="G16" s="621">
        <v>2</v>
      </c>
      <c r="H16" s="621">
        <v>3</v>
      </c>
      <c r="I16" s="621">
        <v>13</v>
      </c>
      <c r="J16" s="621">
        <v>564</v>
      </c>
    </row>
    <row r="19" spans="1:4" x14ac:dyDescent="0.2">
      <c r="A19" s="30" t="s">
        <v>238</v>
      </c>
    </row>
    <row r="20" spans="1:4" ht="15.75" x14ac:dyDescent="0.2">
      <c r="A20" s="620" t="s">
        <v>237</v>
      </c>
      <c r="B20" s="619" t="s">
        <v>229</v>
      </c>
      <c r="C20" s="619" t="s">
        <v>230</v>
      </c>
      <c r="D20" s="619" t="s">
        <v>73</v>
      </c>
    </row>
    <row r="21" spans="1:4" x14ac:dyDescent="0.2">
      <c r="A21" s="302" t="s">
        <v>231</v>
      </c>
      <c r="B21" s="303">
        <v>5</v>
      </c>
      <c r="C21" s="303">
        <v>9</v>
      </c>
      <c r="D21" s="303">
        <v>14</v>
      </c>
    </row>
    <row r="22" spans="1:4" ht="30" x14ac:dyDescent="0.2">
      <c r="A22" s="305" t="s">
        <v>232</v>
      </c>
      <c r="B22" s="303">
        <v>1</v>
      </c>
      <c r="C22" s="303">
        <v>4</v>
      </c>
      <c r="D22" s="303">
        <v>5</v>
      </c>
    </row>
    <row r="23" spans="1:4" x14ac:dyDescent="0.2">
      <c r="A23" s="302" t="s">
        <v>233</v>
      </c>
      <c r="B23" s="303">
        <v>1</v>
      </c>
      <c r="C23" s="303">
        <v>9</v>
      </c>
      <c r="D23" s="303">
        <v>10</v>
      </c>
    </row>
    <row r="24" spans="1:4" x14ac:dyDescent="0.2">
      <c r="A24" s="302" t="s">
        <v>234</v>
      </c>
      <c r="B24" s="303">
        <v>0</v>
      </c>
      <c r="C24" s="303">
        <v>12</v>
      </c>
      <c r="D24" s="303">
        <v>12</v>
      </c>
    </row>
    <row r="25" spans="1:4" x14ac:dyDescent="0.2">
      <c r="A25" s="302" t="s">
        <v>235</v>
      </c>
      <c r="B25" s="303">
        <v>4</v>
      </c>
      <c r="C25" s="303">
        <v>10</v>
      </c>
      <c r="D25" s="303">
        <v>14</v>
      </c>
    </row>
    <row r="26" spans="1:4" x14ac:dyDescent="0.2">
      <c r="A26" s="302" t="s">
        <v>236</v>
      </c>
      <c r="B26" s="70"/>
      <c r="C26" s="303">
        <v>8</v>
      </c>
      <c r="D26" s="303">
        <v>8</v>
      </c>
    </row>
    <row r="27" spans="1:4" ht="15.75" x14ac:dyDescent="0.2">
      <c r="A27" s="620" t="s">
        <v>73</v>
      </c>
      <c r="B27" s="619">
        <v>11</v>
      </c>
      <c r="C27" s="619">
        <v>52</v>
      </c>
      <c r="D27" s="619">
        <v>63</v>
      </c>
    </row>
    <row r="28" spans="1:4" x14ac:dyDescent="0.2">
      <c r="A28" s="304" t="s">
        <v>355</v>
      </c>
    </row>
    <row r="29" spans="1:4" x14ac:dyDescent="0.2">
      <c r="A29" s="30"/>
    </row>
    <row r="30" spans="1:4" x14ac:dyDescent="0.2">
      <c r="A30" s="30" t="s">
        <v>356</v>
      </c>
    </row>
    <row r="31" spans="1:4" x14ac:dyDescent="0.2">
      <c r="A31" s="30" t="s">
        <v>360</v>
      </c>
    </row>
    <row r="32" spans="1:4" x14ac:dyDescent="0.2">
      <c r="A32" s="30" t="s">
        <v>361</v>
      </c>
    </row>
    <row r="33" spans="1:1" x14ac:dyDescent="0.2">
      <c r="A33" s="30" t="s">
        <v>362</v>
      </c>
    </row>
  </sheetData>
  <sheetProtection password="C6D6" sheet="1" objects="1" scenarios="1"/>
  <mergeCells count="10">
    <mergeCell ref="A8:A10"/>
    <mergeCell ref="B8:I8"/>
    <mergeCell ref="J8:J10"/>
    <mergeCell ref="B9:B10"/>
    <mergeCell ref="C9:C10"/>
    <mergeCell ref="D9:D10"/>
    <mergeCell ref="E9:E10"/>
    <mergeCell ref="F9:F10"/>
    <mergeCell ref="G9:G10"/>
    <mergeCell ref="H9:I9"/>
  </mergeCells>
  <hyperlinks>
    <hyperlink ref="A2" location="Contents!A1" display="Back to contents"/>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O118"/>
  <sheetViews>
    <sheetView showGridLines="0" workbookViewId="0">
      <pane ySplit="5" topLeftCell="A6" activePane="bottomLeft" state="frozen"/>
      <selection pane="bottomLeft" activeCell="A2" sqref="A2"/>
    </sheetView>
  </sheetViews>
  <sheetFormatPr defaultColWidth="8.88671875" defaultRowHeight="14.25" x14ac:dyDescent="0.2"/>
  <cols>
    <col min="1" max="2" width="18" style="2" customWidth="1"/>
    <col min="3" max="8" width="13.33203125" style="138" customWidth="1"/>
    <col min="9" max="16384" width="8.88671875" style="2"/>
  </cols>
  <sheetData>
    <row r="1" spans="1:15" ht="15" x14ac:dyDescent="0.25">
      <c r="A1" s="201" t="s">
        <v>364</v>
      </c>
    </row>
    <row r="2" spans="1:15" x14ac:dyDescent="0.2">
      <c r="A2" s="9" t="s">
        <v>27</v>
      </c>
    </row>
    <row r="3" spans="1:15" x14ac:dyDescent="0.2">
      <c r="A3" s="7"/>
      <c r="B3" s="7"/>
      <c r="C3" s="440"/>
      <c r="D3" s="440"/>
      <c r="E3" s="440"/>
      <c r="F3" s="440"/>
      <c r="G3" s="440"/>
      <c r="H3" s="440"/>
      <c r="I3" s="439"/>
      <c r="J3" s="439"/>
    </row>
    <row r="4" spans="1:15" x14ac:dyDescent="0.2">
      <c r="A4" s="867" t="s">
        <v>439</v>
      </c>
      <c r="B4" s="869" t="s">
        <v>260</v>
      </c>
      <c r="C4" s="870" t="s">
        <v>261</v>
      </c>
      <c r="D4" s="871"/>
      <c r="E4" s="871"/>
      <c r="F4" s="871"/>
      <c r="G4" s="871"/>
      <c r="H4" s="871"/>
    </row>
    <row r="5" spans="1:15" ht="57" x14ac:dyDescent="0.2">
      <c r="A5" s="868"/>
      <c r="B5" s="869"/>
      <c r="C5" s="467" t="s">
        <v>365</v>
      </c>
      <c r="D5" s="456" t="s">
        <v>366</v>
      </c>
      <c r="E5" s="456" t="s">
        <v>258</v>
      </c>
      <c r="F5" s="456" t="s">
        <v>367</v>
      </c>
      <c r="G5" s="456" t="s">
        <v>368</v>
      </c>
      <c r="H5" s="456" t="s">
        <v>259</v>
      </c>
    </row>
    <row r="6" spans="1:15" x14ac:dyDescent="0.2">
      <c r="A6" s="872" t="s">
        <v>369</v>
      </c>
      <c r="B6" s="451" t="s">
        <v>254</v>
      </c>
      <c r="C6" s="446">
        <v>0.81632653061224492</v>
      </c>
      <c r="D6" s="441">
        <v>0.75510204081632648</v>
      </c>
      <c r="E6" s="441">
        <v>0.93877551020408168</v>
      </c>
      <c r="F6" s="441">
        <v>0.65306122448979587</v>
      </c>
      <c r="G6" s="441">
        <v>0.46938775510204084</v>
      </c>
      <c r="H6" s="441">
        <v>0.61224489795918369</v>
      </c>
      <c r="I6" s="631"/>
      <c r="J6" s="631"/>
      <c r="K6" s="631"/>
      <c r="L6" s="631"/>
      <c r="M6" s="631"/>
      <c r="N6" s="631"/>
      <c r="O6" s="631"/>
    </row>
    <row r="7" spans="1:15" x14ac:dyDescent="0.2">
      <c r="A7" s="873"/>
      <c r="B7" s="451" t="s">
        <v>255</v>
      </c>
      <c r="C7" s="446">
        <v>0.69387755102040816</v>
      </c>
      <c r="D7" s="441">
        <v>0.5714285714285714</v>
      </c>
      <c r="E7" s="441">
        <v>0.81632653061224492</v>
      </c>
      <c r="F7" s="441">
        <v>0.40816326530612246</v>
      </c>
      <c r="G7" s="441">
        <v>0.24489795918367346</v>
      </c>
      <c r="H7" s="441">
        <v>0.38775510204081631</v>
      </c>
      <c r="I7" s="631"/>
      <c r="J7" s="631"/>
      <c r="K7" s="631"/>
      <c r="L7" s="631"/>
      <c r="M7" s="631"/>
      <c r="N7" s="631"/>
      <c r="O7" s="631"/>
    </row>
    <row r="8" spans="1:15" x14ac:dyDescent="0.2">
      <c r="A8" s="873"/>
      <c r="B8" s="451" t="s">
        <v>256</v>
      </c>
      <c r="C8" s="446">
        <v>0.67346938775510201</v>
      </c>
      <c r="D8" s="441">
        <v>0.59183673469387754</v>
      </c>
      <c r="E8" s="441">
        <v>0.79591836734693877</v>
      </c>
      <c r="F8" s="441">
        <v>0.44897959183673469</v>
      </c>
      <c r="G8" s="441">
        <v>0.30612244897959184</v>
      </c>
      <c r="H8" s="441">
        <v>0.44897959183673469</v>
      </c>
      <c r="I8" s="631"/>
      <c r="J8" s="631"/>
      <c r="K8" s="631"/>
      <c r="L8" s="631"/>
      <c r="M8" s="631"/>
      <c r="N8" s="631"/>
      <c r="O8" s="631"/>
    </row>
    <row r="9" spans="1:15" ht="15" thickBot="1" x14ac:dyDescent="0.25">
      <c r="A9" s="874"/>
      <c r="B9" s="452" t="s">
        <v>257</v>
      </c>
      <c r="C9" s="447">
        <v>0.61224489795918369</v>
      </c>
      <c r="D9" s="443">
        <v>0.51020408163265307</v>
      </c>
      <c r="E9" s="443">
        <v>0.77551020408163263</v>
      </c>
      <c r="F9" s="443">
        <v>0.40816326530612246</v>
      </c>
      <c r="G9" s="443">
        <v>0.32653061224489793</v>
      </c>
      <c r="H9" s="443">
        <v>0.42857142857142855</v>
      </c>
      <c r="I9" s="631"/>
      <c r="J9" s="631"/>
      <c r="K9" s="631"/>
      <c r="L9" s="631"/>
      <c r="M9" s="631"/>
      <c r="N9" s="631"/>
      <c r="O9" s="631"/>
    </row>
    <row r="10" spans="1:15" x14ac:dyDescent="0.2">
      <c r="A10" s="875" t="s">
        <v>370</v>
      </c>
      <c r="B10" s="460" t="s">
        <v>254</v>
      </c>
      <c r="C10" s="461">
        <v>0.79069767441860461</v>
      </c>
      <c r="D10" s="462">
        <v>0.7441860465116279</v>
      </c>
      <c r="E10" s="462">
        <v>0.86046511627906974</v>
      </c>
      <c r="F10" s="462">
        <v>0.7441860465116279</v>
      </c>
      <c r="G10" s="462">
        <v>0.58139534883720934</v>
      </c>
      <c r="H10" s="462">
        <v>0.58139534883720934</v>
      </c>
      <c r="I10" s="631"/>
      <c r="J10" s="631"/>
      <c r="K10" s="631"/>
      <c r="L10" s="631"/>
      <c r="M10" s="631"/>
      <c r="N10" s="631"/>
      <c r="O10" s="631"/>
    </row>
    <row r="11" spans="1:15" x14ac:dyDescent="0.2">
      <c r="A11" s="873"/>
      <c r="B11" s="451" t="s">
        <v>255</v>
      </c>
      <c r="C11" s="446">
        <v>0.67441860465116277</v>
      </c>
      <c r="D11" s="441">
        <v>0.65116279069767447</v>
      </c>
      <c r="E11" s="441">
        <v>0.79069767441860461</v>
      </c>
      <c r="F11" s="441">
        <v>0.46511627906976744</v>
      </c>
      <c r="G11" s="441">
        <v>0.41860465116279072</v>
      </c>
      <c r="H11" s="441">
        <v>0.34883720930232559</v>
      </c>
      <c r="I11" s="631"/>
      <c r="J11" s="631"/>
      <c r="K11" s="631"/>
      <c r="L11" s="631"/>
      <c r="M11" s="631"/>
      <c r="N11" s="631"/>
      <c r="O11" s="631"/>
    </row>
    <row r="12" spans="1:15" x14ac:dyDescent="0.2">
      <c r="A12" s="873"/>
      <c r="B12" s="451" t="s">
        <v>256</v>
      </c>
      <c r="C12" s="446">
        <v>0.65116279069767447</v>
      </c>
      <c r="D12" s="441">
        <v>0.60465116279069764</v>
      </c>
      <c r="E12" s="441">
        <v>0.72093023255813948</v>
      </c>
      <c r="F12" s="441">
        <v>0.46511627906976744</v>
      </c>
      <c r="G12" s="441">
        <v>0.30232558139534882</v>
      </c>
      <c r="H12" s="441">
        <v>0.39534883720930231</v>
      </c>
      <c r="I12" s="631"/>
      <c r="J12" s="631"/>
      <c r="K12" s="631"/>
      <c r="L12" s="631"/>
      <c r="M12" s="631"/>
      <c r="N12" s="631"/>
      <c r="O12" s="631"/>
    </row>
    <row r="13" spans="1:15" ht="15" thickBot="1" x14ac:dyDescent="0.25">
      <c r="A13" s="876"/>
      <c r="B13" s="463" t="s">
        <v>257</v>
      </c>
      <c r="C13" s="464">
        <v>0.67441860465116277</v>
      </c>
      <c r="D13" s="465">
        <v>0.67441860465116277</v>
      </c>
      <c r="E13" s="465">
        <v>0.69767441860465118</v>
      </c>
      <c r="F13" s="465">
        <v>0.48837209302325579</v>
      </c>
      <c r="G13" s="465">
        <v>0.41860465116279072</v>
      </c>
      <c r="H13" s="465">
        <v>0.30232558139534882</v>
      </c>
      <c r="I13" s="631"/>
      <c r="J13" s="631"/>
      <c r="K13" s="631"/>
      <c r="L13" s="631"/>
      <c r="M13" s="631"/>
      <c r="N13" s="631"/>
      <c r="O13" s="631"/>
    </row>
    <row r="14" spans="1:15" x14ac:dyDescent="0.2">
      <c r="A14" s="875" t="s">
        <v>371</v>
      </c>
      <c r="B14" s="460" t="s">
        <v>254</v>
      </c>
      <c r="C14" s="461">
        <v>1</v>
      </c>
      <c r="D14" s="462">
        <v>0.90909090909090906</v>
      </c>
      <c r="E14" s="462">
        <v>1</v>
      </c>
      <c r="F14" s="462">
        <v>0.81818181818181823</v>
      </c>
      <c r="G14" s="462">
        <v>0.63636363636363635</v>
      </c>
      <c r="H14" s="462">
        <v>0.81818181818181823</v>
      </c>
      <c r="I14" s="631"/>
      <c r="J14" s="631"/>
      <c r="K14" s="631"/>
      <c r="L14" s="631"/>
      <c r="M14" s="631"/>
      <c r="N14" s="631"/>
      <c r="O14" s="631"/>
    </row>
    <row r="15" spans="1:15" x14ac:dyDescent="0.2">
      <c r="A15" s="873"/>
      <c r="B15" s="451" t="s">
        <v>255</v>
      </c>
      <c r="C15" s="446">
        <v>0.90909090909090906</v>
      </c>
      <c r="D15" s="441">
        <v>0.90909090909090906</v>
      </c>
      <c r="E15" s="441">
        <v>0.90909090909090906</v>
      </c>
      <c r="F15" s="441">
        <v>0.72727272727272729</v>
      </c>
      <c r="G15" s="441">
        <v>0.63636363636363635</v>
      </c>
      <c r="H15" s="441">
        <v>0.63636363636363635</v>
      </c>
      <c r="I15" s="631"/>
      <c r="J15" s="631"/>
      <c r="K15" s="631"/>
      <c r="L15" s="631"/>
      <c r="M15" s="631"/>
      <c r="N15" s="631"/>
      <c r="O15" s="631"/>
    </row>
    <row r="16" spans="1:15" x14ac:dyDescent="0.2">
      <c r="A16" s="873"/>
      <c r="B16" s="451" t="s">
        <v>256</v>
      </c>
      <c r="C16" s="446">
        <v>0.90909090909090906</v>
      </c>
      <c r="D16" s="441">
        <v>0.81818181818181823</v>
      </c>
      <c r="E16" s="441">
        <v>0.90909090909090906</v>
      </c>
      <c r="F16" s="441">
        <v>0.72727272727272729</v>
      </c>
      <c r="G16" s="441">
        <v>0.63636363636363635</v>
      </c>
      <c r="H16" s="441">
        <v>0.81818181818181823</v>
      </c>
      <c r="I16" s="631"/>
      <c r="J16" s="631"/>
      <c r="K16" s="631"/>
      <c r="L16" s="631"/>
      <c r="M16" s="631"/>
      <c r="N16" s="631"/>
      <c r="O16" s="631"/>
    </row>
    <row r="17" spans="1:15" ht="15" thickBot="1" x14ac:dyDescent="0.25">
      <c r="A17" s="876"/>
      <c r="B17" s="463" t="s">
        <v>257</v>
      </c>
      <c r="C17" s="464">
        <v>0.90909090909090906</v>
      </c>
      <c r="D17" s="465">
        <v>0.90909090909090906</v>
      </c>
      <c r="E17" s="465">
        <v>0.90909090909090906</v>
      </c>
      <c r="F17" s="465">
        <v>0.72727272727272729</v>
      </c>
      <c r="G17" s="465">
        <v>0.72727272727272729</v>
      </c>
      <c r="H17" s="465">
        <v>0.81818181818181823</v>
      </c>
      <c r="I17" s="631"/>
      <c r="J17" s="631"/>
      <c r="K17" s="631"/>
      <c r="L17" s="631"/>
      <c r="M17" s="631"/>
      <c r="N17" s="631"/>
      <c r="O17" s="631"/>
    </row>
    <row r="18" spans="1:15" x14ac:dyDescent="0.2">
      <c r="A18" s="875" t="s">
        <v>372</v>
      </c>
      <c r="B18" s="460" t="s">
        <v>254</v>
      </c>
      <c r="C18" s="461">
        <v>0.6</v>
      </c>
      <c r="D18" s="462">
        <v>0.6</v>
      </c>
      <c r="E18" s="462">
        <v>0.73333333333333328</v>
      </c>
      <c r="F18" s="462">
        <v>0.53333333333333333</v>
      </c>
      <c r="G18" s="462">
        <v>0.46666666666666667</v>
      </c>
      <c r="H18" s="462">
        <v>0.4</v>
      </c>
      <c r="I18" s="632"/>
      <c r="J18" s="632"/>
      <c r="K18" s="632"/>
      <c r="L18" s="632"/>
      <c r="M18" s="632"/>
      <c r="N18" s="632"/>
      <c r="O18" s="631"/>
    </row>
    <row r="19" spans="1:15" x14ac:dyDescent="0.2">
      <c r="A19" s="873"/>
      <c r="B19" s="451" t="s">
        <v>255</v>
      </c>
      <c r="C19" s="446">
        <v>0.66666666666666663</v>
      </c>
      <c r="D19" s="441">
        <v>0.66666666666666663</v>
      </c>
      <c r="E19" s="441">
        <v>0.73333333333333328</v>
      </c>
      <c r="F19" s="441">
        <v>0.6</v>
      </c>
      <c r="G19" s="441">
        <v>0.46666666666666667</v>
      </c>
      <c r="H19" s="441">
        <v>0.46666666666666667</v>
      </c>
      <c r="I19" s="632"/>
      <c r="J19" s="632"/>
      <c r="K19" s="632"/>
      <c r="L19" s="632"/>
      <c r="M19" s="632"/>
      <c r="N19" s="632"/>
      <c r="O19" s="631"/>
    </row>
    <row r="20" spans="1:15" x14ac:dyDescent="0.2">
      <c r="A20" s="873"/>
      <c r="B20" s="451" t="s">
        <v>256</v>
      </c>
      <c r="C20" s="446">
        <v>0.6</v>
      </c>
      <c r="D20" s="441">
        <v>0.53333333333333333</v>
      </c>
      <c r="E20" s="441">
        <v>0.66666666666666663</v>
      </c>
      <c r="F20" s="441">
        <v>0.53333333333333333</v>
      </c>
      <c r="G20" s="441">
        <v>0.46666666666666667</v>
      </c>
      <c r="H20" s="441">
        <v>0.33333333333333331</v>
      </c>
      <c r="I20" s="632"/>
      <c r="J20" s="632"/>
      <c r="K20" s="632"/>
      <c r="L20" s="632"/>
      <c r="M20" s="632"/>
      <c r="N20" s="632"/>
      <c r="O20" s="631"/>
    </row>
    <row r="21" spans="1:15" ht="15" thickBot="1" x14ac:dyDescent="0.25">
      <c r="A21" s="876"/>
      <c r="B21" s="463" t="s">
        <v>257</v>
      </c>
      <c r="C21" s="464">
        <v>0.66666666666666663</v>
      </c>
      <c r="D21" s="465">
        <v>0.66666666666666663</v>
      </c>
      <c r="E21" s="465">
        <v>0.66666666666666663</v>
      </c>
      <c r="F21" s="465">
        <v>0.6</v>
      </c>
      <c r="G21" s="465">
        <v>0.6</v>
      </c>
      <c r="H21" s="465">
        <v>0.46666666666666667</v>
      </c>
      <c r="I21" s="632"/>
      <c r="J21" s="632"/>
      <c r="K21" s="632"/>
      <c r="L21" s="632"/>
      <c r="M21" s="632"/>
      <c r="N21" s="632"/>
      <c r="O21" s="631"/>
    </row>
    <row r="22" spans="1:15" x14ac:dyDescent="0.2">
      <c r="A22" s="875" t="s">
        <v>373</v>
      </c>
      <c r="B22" s="460" t="s">
        <v>254</v>
      </c>
      <c r="C22" s="461">
        <v>0.7142857142857143</v>
      </c>
      <c r="D22" s="462">
        <v>0.7142857142857143</v>
      </c>
      <c r="E22" s="462">
        <v>0.7142857142857143</v>
      </c>
      <c r="F22" s="462">
        <v>0.42857142857142855</v>
      </c>
      <c r="G22" s="462">
        <v>0.42857142857142855</v>
      </c>
      <c r="H22" s="462">
        <v>0.5714285714285714</v>
      </c>
      <c r="I22" s="631"/>
      <c r="J22" s="631"/>
      <c r="K22" s="631"/>
      <c r="L22" s="631"/>
      <c r="M22" s="631"/>
      <c r="N22" s="631"/>
      <c r="O22" s="631"/>
    </row>
    <row r="23" spans="1:15" x14ac:dyDescent="0.2">
      <c r="A23" s="873"/>
      <c r="B23" s="451" t="s">
        <v>255</v>
      </c>
      <c r="C23" s="446">
        <v>0.7142857142857143</v>
      </c>
      <c r="D23" s="441">
        <v>0.7142857142857143</v>
      </c>
      <c r="E23" s="441">
        <v>0.5714285714285714</v>
      </c>
      <c r="F23" s="441">
        <v>0.42857142857142855</v>
      </c>
      <c r="G23" s="441">
        <v>0.42857142857142855</v>
      </c>
      <c r="H23" s="441">
        <v>0.5714285714285714</v>
      </c>
      <c r="I23" s="631"/>
      <c r="J23" s="631"/>
      <c r="K23" s="631"/>
      <c r="L23" s="631"/>
      <c r="M23" s="631"/>
      <c r="N23" s="631"/>
      <c r="O23" s="631"/>
    </row>
    <row r="24" spans="1:15" x14ac:dyDescent="0.2">
      <c r="A24" s="873"/>
      <c r="B24" s="451" t="s">
        <v>256</v>
      </c>
      <c r="C24" s="446">
        <v>0.5714285714285714</v>
      </c>
      <c r="D24" s="441">
        <v>0.5714285714285714</v>
      </c>
      <c r="E24" s="441">
        <v>0.5714285714285714</v>
      </c>
      <c r="F24" s="441">
        <v>0.42857142857142855</v>
      </c>
      <c r="G24" s="441">
        <v>0.42857142857142855</v>
      </c>
      <c r="H24" s="441">
        <v>0.42857142857142855</v>
      </c>
      <c r="I24" s="631"/>
      <c r="J24" s="631"/>
      <c r="K24" s="631"/>
      <c r="L24" s="631"/>
      <c r="M24" s="631"/>
      <c r="N24" s="631"/>
      <c r="O24" s="631"/>
    </row>
    <row r="25" spans="1:15" ht="15" thickBot="1" x14ac:dyDescent="0.25">
      <c r="A25" s="876"/>
      <c r="B25" s="463" t="s">
        <v>257</v>
      </c>
      <c r="C25" s="464">
        <v>0.42857142857142855</v>
      </c>
      <c r="D25" s="465">
        <v>0.5714285714285714</v>
      </c>
      <c r="E25" s="465">
        <v>0.5714285714285714</v>
      </c>
      <c r="F25" s="465">
        <v>0.42857142857142855</v>
      </c>
      <c r="G25" s="465">
        <v>0.2857142857142857</v>
      </c>
      <c r="H25" s="465">
        <v>0.5714285714285714</v>
      </c>
      <c r="I25" s="631"/>
      <c r="J25" s="631"/>
      <c r="K25" s="631"/>
      <c r="L25" s="631"/>
      <c r="M25" s="631"/>
      <c r="N25" s="631"/>
      <c r="O25" s="631"/>
    </row>
    <row r="26" spans="1:15" x14ac:dyDescent="0.2">
      <c r="A26" s="875" t="s">
        <v>374</v>
      </c>
      <c r="B26" s="460" t="s">
        <v>254</v>
      </c>
      <c r="C26" s="461">
        <v>0.78378378378378377</v>
      </c>
      <c r="D26" s="462">
        <v>0.7567567567567568</v>
      </c>
      <c r="E26" s="462">
        <v>0.83783783783783783</v>
      </c>
      <c r="F26" s="462">
        <v>0.59459459459459463</v>
      </c>
      <c r="G26" s="462">
        <v>0.48648648648648651</v>
      </c>
      <c r="H26" s="462">
        <v>0.63513513513513509</v>
      </c>
      <c r="I26" s="631"/>
      <c r="J26" s="631"/>
      <c r="K26" s="631"/>
      <c r="L26" s="631"/>
      <c r="M26" s="631"/>
      <c r="N26" s="631"/>
      <c r="O26" s="631"/>
    </row>
    <row r="27" spans="1:15" x14ac:dyDescent="0.2">
      <c r="A27" s="873"/>
      <c r="B27" s="451" t="s">
        <v>255</v>
      </c>
      <c r="C27" s="446">
        <v>0.70270270270270274</v>
      </c>
      <c r="D27" s="441">
        <v>0.66216216216216217</v>
      </c>
      <c r="E27" s="441">
        <v>0.7567567567567568</v>
      </c>
      <c r="F27" s="441">
        <v>0.51351351351351349</v>
      </c>
      <c r="G27" s="441">
        <v>0.36486486486486486</v>
      </c>
      <c r="H27" s="441">
        <v>0.45945945945945948</v>
      </c>
      <c r="I27" s="631"/>
      <c r="J27" s="631"/>
      <c r="K27" s="631"/>
      <c r="L27" s="631"/>
      <c r="M27" s="631"/>
      <c r="N27" s="631"/>
      <c r="O27" s="631"/>
    </row>
    <row r="28" spans="1:15" x14ac:dyDescent="0.2">
      <c r="A28" s="873"/>
      <c r="B28" s="451" t="s">
        <v>256</v>
      </c>
      <c r="C28" s="446">
        <v>0.70270270270270274</v>
      </c>
      <c r="D28" s="441">
        <v>0.60810810810810811</v>
      </c>
      <c r="E28" s="441">
        <v>0.70270270270270274</v>
      </c>
      <c r="F28" s="441">
        <v>0.5</v>
      </c>
      <c r="G28" s="441">
        <v>0.39189189189189189</v>
      </c>
      <c r="H28" s="441">
        <v>0.44594594594594594</v>
      </c>
      <c r="I28" s="631"/>
      <c r="J28" s="631"/>
      <c r="K28" s="631"/>
      <c r="L28" s="631"/>
      <c r="M28" s="631"/>
      <c r="N28" s="631"/>
      <c r="O28" s="631"/>
    </row>
    <row r="29" spans="1:15" ht="15" thickBot="1" x14ac:dyDescent="0.25">
      <c r="A29" s="876"/>
      <c r="B29" s="463" t="s">
        <v>257</v>
      </c>
      <c r="C29" s="464">
        <v>0.7432432432432432</v>
      </c>
      <c r="D29" s="465">
        <v>0.66216216216216217</v>
      </c>
      <c r="E29" s="465">
        <v>0.77027027027027029</v>
      </c>
      <c r="F29" s="465">
        <v>0.52702702702702697</v>
      </c>
      <c r="G29" s="465">
        <v>0.40540540540540543</v>
      </c>
      <c r="H29" s="465">
        <v>0.40540540540540543</v>
      </c>
      <c r="I29" s="631"/>
      <c r="J29" s="631"/>
      <c r="K29" s="631"/>
      <c r="L29" s="631"/>
      <c r="M29" s="631"/>
      <c r="N29" s="631"/>
      <c r="O29" s="631"/>
    </row>
    <row r="30" spans="1:15" x14ac:dyDescent="0.2">
      <c r="A30" s="875" t="s">
        <v>375</v>
      </c>
      <c r="B30" s="460" t="s">
        <v>254</v>
      </c>
      <c r="C30" s="461">
        <v>0.8571428571428571</v>
      </c>
      <c r="D30" s="462">
        <v>0.8571428571428571</v>
      </c>
      <c r="E30" s="462">
        <v>0.8571428571428571</v>
      </c>
      <c r="F30" s="462">
        <v>0.61904761904761907</v>
      </c>
      <c r="G30" s="462">
        <v>0.52380952380952384</v>
      </c>
      <c r="H30" s="462">
        <v>0.5714285714285714</v>
      </c>
      <c r="I30" s="632"/>
      <c r="J30" s="632"/>
      <c r="K30" s="632"/>
      <c r="L30" s="632"/>
      <c r="M30" s="632"/>
      <c r="N30" s="632"/>
      <c r="O30" s="631"/>
    </row>
    <row r="31" spans="1:15" x14ac:dyDescent="0.2">
      <c r="A31" s="873"/>
      <c r="B31" s="451" t="s">
        <v>255</v>
      </c>
      <c r="C31" s="446">
        <v>0.7142857142857143</v>
      </c>
      <c r="D31" s="441">
        <v>0.7142857142857143</v>
      </c>
      <c r="E31" s="441">
        <v>0.7142857142857143</v>
      </c>
      <c r="F31" s="441">
        <v>0.47619047619047616</v>
      </c>
      <c r="G31" s="441">
        <v>0.42857142857142855</v>
      </c>
      <c r="H31" s="441">
        <v>0.33333333333333331</v>
      </c>
      <c r="I31" s="632"/>
      <c r="J31" s="632"/>
      <c r="K31" s="632"/>
      <c r="L31" s="632"/>
      <c r="M31" s="632"/>
      <c r="N31" s="632"/>
      <c r="O31" s="631"/>
    </row>
    <row r="32" spans="1:15" x14ac:dyDescent="0.2">
      <c r="A32" s="873"/>
      <c r="B32" s="451" t="s">
        <v>256</v>
      </c>
      <c r="C32" s="446">
        <v>0.7142857142857143</v>
      </c>
      <c r="D32" s="441">
        <v>0.7142857142857143</v>
      </c>
      <c r="E32" s="441">
        <v>0.80952380952380953</v>
      </c>
      <c r="F32" s="441">
        <v>0.47619047619047616</v>
      </c>
      <c r="G32" s="441">
        <v>0.42857142857142855</v>
      </c>
      <c r="H32" s="441">
        <v>0.38095238095238093</v>
      </c>
      <c r="I32" s="632"/>
      <c r="J32" s="632"/>
      <c r="K32" s="632"/>
      <c r="L32" s="632"/>
      <c r="M32" s="632"/>
      <c r="N32" s="632"/>
      <c r="O32" s="631"/>
    </row>
    <row r="33" spans="1:15" ht="15" thickBot="1" x14ac:dyDescent="0.25">
      <c r="A33" s="876"/>
      <c r="B33" s="463" t="s">
        <v>257</v>
      </c>
      <c r="C33" s="464">
        <v>0.66666666666666663</v>
      </c>
      <c r="D33" s="465">
        <v>0.66666666666666663</v>
      </c>
      <c r="E33" s="465">
        <v>0.7142857142857143</v>
      </c>
      <c r="F33" s="465">
        <v>0.38095238095238093</v>
      </c>
      <c r="G33" s="465">
        <v>0.33333333333333331</v>
      </c>
      <c r="H33" s="465">
        <v>0.2857142857142857</v>
      </c>
      <c r="I33" s="632"/>
      <c r="J33" s="632"/>
      <c r="K33" s="632"/>
      <c r="L33" s="632"/>
      <c r="M33" s="632"/>
      <c r="N33" s="632"/>
      <c r="O33" s="631"/>
    </row>
    <row r="34" spans="1:15" x14ac:dyDescent="0.2">
      <c r="A34" s="875" t="s">
        <v>376</v>
      </c>
      <c r="B34" s="460" t="s">
        <v>254</v>
      </c>
      <c r="C34" s="461">
        <v>1</v>
      </c>
      <c r="D34" s="462">
        <v>0.86842105263157898</v>
      </c>
      <c r="E34" s="462">
        <v>1</v>
      </c>
      <c r="F34" s="462">
        <v>0.71052631578947367</v>
      </c>
      <c r="G34" s="462">
        <v>0.63157894736842102</v>
      </c>
      <c r="H34" s="462">
        <v>0.86842105263157898</v>
      </c>
      <c r="I34" s="631"/>
      <c r="J34" s="631"/>
      <c r="K34" s="631"/>
      <c r="L34" s="631"/>
      <c r="M34" s="631"/>
      <c r="N34" s="631"/>
      <c r="O34" s="631"/>
    </row>
    <row r="35" spans="1:15" x14ac:dyDescent="0.2">
      <c r="A35" s="873"/>
      <c r="B35" s="451" t="s">
        <v>255</v>
      </c>
      <c r="C35" s="446">
        <v>0.94736842105263153</v>
      </c>
      <c r="D35" s="441">
        <v>0.86842105263157898</v>
      </c>
      <c r="E35" s="441">
        <v>0.92105263157894735</v>
      </c>
      <c r="F35" s="441">
        <v>0.65789473684210531</v>
      </c>
      <c r="G35" s="441">
        <v>0.42105263157894735</v>
      </c>
      <c r="H35" s="441">
        <v>0.68421052631578949</v>
      </c>
      <c r="I35" s="631"/>
      <c r="J35" s="631"/>
      <c r="K35" s="631"/>
      <c r="L35" s="631"/>
      <c r="M35" s="631"/>
      <c r="N35" s="631"/>
      <c r="O35" s="631"/>
    </row>
    <row r="36" spans="1:15" x14ac:dyDescent="0.2">
      <c r="A36" s="873"/>
      <c r="B36" s="451" t="s">
        <v>256</v>
      </c>
      <c r="C36" s="446">
        <v>0.78947368421052633</v>
      </c>
      <c r="D36" s="441">
        <v>0.63157894736842102</v>
      </c>
      <c r="E36" s="441">
        <v>0.71052631578947367</v>
      </c>
      <c r="F36" s="441">
        <v>0.63157894736842102</v>
      </c>
      <c r="G36" s="441">
        <v>0.55263157894736847</v>
      </c>
      <c r="H36" s="441">
        <v>0.55263157894736847</v>
      </c>
      <c r="I36" s="631"/>
      <c r="J36" s="631"/>
      <c r="K36" s="631"/>
      <c r="L36" s="631"/>
      <c r="M36" s="631"/>
      <c r="N36" s="631"/>
      <c r="O36" s="631"/>
    </row>
    <row r="37" spans="1:15" ht="15" thickBot="1" x14ac:dyDescent="0.25">
      <c r="A37" s="876"/>
      <c r="B37" s="463" t="s">
        <v>257</v>
      </c>
      <c r="C37" s="464">
        <v>0.76315789473684215</v>
      </c>
      <c r="D37" s="465">
        <v>0.60526315789473684</v>
      </c>
      <c r="E37" s="465">
        <v>0.73684210526315785</v>
      </c>
      <c r="F37" s="465">
        <v>0.57894736842105265</v>
      </c>
      <c r="G37" s="465">
        <v>0.55263157894736847</v>
      </c>
      <c r="H37" s="465">
        <v>0.5</v>
      </c>
      <c r="I37" s="631"/>
      <c r="J37" s="631"/>
      <c r="K37" s="631"/>
      <c r="L37" s="631"/>
      <c r="M37" s="631"/>
      <c r="N37" s="631"/>
      <c r="O37" s="631"/>
    </row>
    <row r="38" spans="1:15" x14ac:dyDescent="0.2">
      <c r="A38" s="875" t="s">
        <v>377</v>
      </c>
      <c r="B38" s="460" t="s">
        <v>254</v>
      </c>
      <c r="C38" s="461">
        <v>0.88235294117647056</v>
      </c>
      <c r="D38" s="462">
        <v>0.76470588235294112</v>
      </c>
      <c r="E38" s="462">
        <v>0.88235294117647056</v>
      </c>
      <c r="F38" s="462">
        <v>0.6470588235294118</v>
      </c>
      <c r="G38" s="462">
        <v>0.6470588235294118</v>
      </c>
      <c r="H38" s="462">
        <v>0.58823529411764708</v>
      </c>
      <c r="I38" s="631"/>
      <c r="J38" s="631"/>
      <c r="K38" s="631"/>
      <c r="L38" s="631"/>
      <c r="M38" s="631"/>
      <c r="N38" s="631"/>
      <c r="O38" s="631"/>
    </row>
    <row r="39" spans="1:15" x14ac:dyDescent="0.2">
      <c r="A39" s="873"/>
      <c r="B39" s="451" t="s">
        <v>255</v>
      </c>
      <c r="C39" s="446">
        <v>0.6470588235294118</v>
      </c>
      <c r="D39" s="441">
        <v>0.70588235294117652</v>
      </c>
      <c r="E39" s="441">
        <v>0.76470588235294112</v>
      </c>
      <c r="F39" s="441">
        <v>0.47058823529411764</v>
      </c>
      <c r="G39" s="441">
        <v>0.47058823529411764</v>
      </c>
      <c r="H39" s="441">
        <v>0.35294117647058826</v>
      </c>
      <c r="I39" s="631"/>
      <c r="J39" s="631"/>
      <c r="K39" s="631"/>
      <c r="L39" s="631"/>
      <c r="M39" s="631"/>
      <c r="N39" s="631"/>
      <c r="O39" s="631"/>
    </row>
    <row r="40" spans="1:15" x14ac:dyDescent="0.2">
      <c r="A40" s="873"/>
      <c r="B40" s="451" t="s">
        <v>256</v>
      </c>
      <c r="C40" s="446">
        <v>0.58823529411764708</v>
      </c>
      <c r="D40" s="441">
        <v>0.6470588235294118</v>
      </c>
      <c r="E40" s="441">
        <v>0.70588235294117652</v>
      </c>
      <c r="F40" s="441">
        <v>0.47058823529411764</v>
      </c>
      <c r="G40" s="441">
        <v>0.35294117647058826</v>
      </c>
      <c r="H40" s="441">
        <v>0.35294117647058826</v>
      </c>
      <c r="I40" s="631"/>
      <c r="J40" s="631"/>
      <c r="K40" s="631"/>
      <c r="L40" s="631"/>
      <c r="M40" s="631"/>
      <c r="N40" s="631"/>
      <c r="O40" s="631"/>
    </row>
    <row r="41" spans="1:15" ht="15" thickBot="1" x14ac:dyDescent="0.25">
      <c r="A41" s="876"/>
      <c r="B41" s="463" t="s">
        <v>257</v>
      </c>
      <c r="C41" s="464">
        <v>0.52941176470588236</v>
      </c>
      <c r="D41" s="465">
        <v>0.52941176470588236</v>
      </c>
      <c r="E41" s="465">
        <v>0.6470588235294118</v>
      </c>
      <c r="F41" s="465">
        <v>0.35294117647058826</v>
      </c>
      <c r="G41" s="465">
        <v>0.29411764705882354</v>
      </c>
      <c r="H41" s="465">
        <v>0.29411764705882354</v>
      </c>
      <c r="I41" s="631"/>
      <c r="J41" s="631"/>
      <c r="K41" s="631"/>
      <c r="L41" s="631"/>
      <c r="M41" s="631"/>
      <c r="N41" s="631"/>
      <c r="O41" s="631"/>
    </row>
    <row r="42" spans="1:15" x14ac:dyDescent="0.2">
      <c r="A42" s="875" t="s">
        <v>378</v>
      </c>
      <c r="B42" s="460" t="s">
        <v>254</v>
      </c>
      <c r="C42" s="461">
        <v>0.80952380952380953</v>
      </c>
      <c r="D42" s="462">
        <v>0.80952380952380953</v>
      </c>
      <c r="E42" s="462">
        <v>0.8571428571428571</v>
      </c>
      <c r="F42" s="462">
        <v>0.61904761904761907</v>
      </c>
      <c r="G42" s="462">
        <v>0.5714285714285714</v>
      </c>
      <c r="H42" s="462">
        <v>0.52380952380952384</v>
      </c>
      <c r="I42" s="633"/>
      <c r="J42" s="633"/>
      <c r="K42" s="633"/>
      <c r="L42" s="633"/>
      <c r="M42" s="633"/>
      <c r="N42" s="633"/>
      <c r="O42" s="631"/>
    </row>
    <row r="43" spans="1:15" x14ac:dyDescent="0.2">
      <c r="A43" s="873"/>
      <c r="B43" s="451" t="s">
        <v>255</v>
      </c>
      <c r="C43" s="446">
        <v>0.80952380952380953</v>
      </c>
      <c r="D43" s="441">
        <v>0.76190476190476186</v>
      </c>
      <c r="E43" s="441">
        <v>0.8571428571428571</v>
      </c>
      <c r="F43" s="441">
        <v>0.66666666666666663</v>
      </c>
      <c r="G43" s="441">
        <v>0.5714285714285714</v>
      </c>
      <c r="H43" s="441">
        <v>0.5714285714285714</v>
      </c>
      <c r="I43" s="633"/>
      <c r="J43" s="633"/>
      <c r="K43" s="633"/>
      <c r="L43" s="633"/>
      <c r="M43" s="633"/>
      <c r="N43" s="633"/>
      <c r="O43" s="631"/>
    </row>
    <row r="44" spans="1:15" x14ac:dyDescent="0.2">
      <c r="A44" s="873"/>
      <c r="B44" s="451" t="s">
        <v>256</v>
      </c>
      <c r="C44" s="446">
        <v>0.66666666666666663</v>
      </c>
      <c r="D44" s="441">
        <v>0.61904761904761907</v>
      </c>
      <c r="E44" s="441">
        <v>0.76190476190476186</v>
      </c>
      <c r="F44" s="441">
        <v>0.52380952380952384</v>
      </c>
      <c r="G44" s="441">
        <v>0.38095238095238093</v>
      </c>
      <c r="H44" s="441">
        <v>0.47619047619047616</v>
      </c>
      <c r="I44" s="633"/>
      <c r="J44" s="633"/>
      <c r="K44" s="633"/>
      <c r="L44" s="633"/>
      <c r="M44" s="633"/>
      <c r="N44" s="633"/>
      <c r="O44" s="631"/>
    </row>
    <row r="45" spans="1:15" ht="15" thickBot="1" x14ac:dyDescent="0.25">
      <c r="A45" s="876"/>
      <c r="B45" s="463" t="s">
        <v>257</v>
      </c>
      <c r="C45" s="464">
        <v>0.7142857142857143</v>
      </c>
      <c r="D45" s="465">
        <v>0.76190476190476186</v>
      </c>
      <c r="E45" s="465">
        <v>0.80952380952380953</v>
      </c>
      <c r="F45" s="465">
        <v>0.5714285714285714</v>
      </c>
      <c r="G45" s="465">
        <v>0.47619047619047616</v>
      </c>
      <c r="H45" s="465">
        <v>0.42857142857142855</v>
      </c>
      <c r="I45" s="633"/>
      <c r="J45" s="633"/>
      <c r="K45" s="633"/>
      <c r="L45" s="633"/>
      <c r="M45" s="633"/>
      <c r="N45" s="633"/>
      <c r="O45" s="631"/>
    </row>
    <row r="46" spans="1:15" x14ac:dyDescent="0.2">
      <c r="A46" s="875" t="s">
        <v>379</v>
      </c>
      <c r="B46" s="460" t="s">
        <v>254</v>
      </c>
      <c r="C46" s="461">
        <v>0.87804878048780488</v>
      </c>
      <c r="D46" s="462">
        <v>0.87804878048780488</v>
      </c>
      <c r="E46" s="462">
        <v>0.92682926829268297</v>
      </c>
      <c r="F46" s="462">
        <v>0.82926829268292679</v>
      </c>
      <c r="G46" s="462">
        <v>0.6097560975609756</v>
      </c>
      <c r="H46" s="462">
        <v>0.68292682926829273</v>
      </c>
      <c r="I46" s="631"/>
      <c r="J46" s="631"/>
      <c r="K46" s="631"/>
      <c r="L46" s="631"/>
      <c r="M46" s="631"/>
      <c r="N46" s="631"/>
      <c r="O46" s="631"/>
    </row>
    <row r="47" spans="1:15" x14ac:dyDescent="0.2">
      <c r="A47" s="873"/>
      <c r="B47" s="451" t="s">
        <v>255</v>
      </c>
      <c r="C47" s="446">
        <v>0.80487804878048785</v>
      </c>
      <c r="D47" s="441">
        <v>0.78048780487804881</v>
      </c>
      <c r="E47" s="441">
        <v>0.90243902439024393</v>
      </c>
      <c r="F47" s="441">
        <v>0.63414634146341464</v>
      </c>
      <c r="G47" s="441">
        <v>0.41463414634146339</v>
      </c>
      <c r="H47" s="441">
        <v>0.53658536585365857</v>
      </c>
      <c r="I47" s="631"/>
      <c r="J47" s="631"/>
      <c r="K47" s="631"/>
      <c r="L47" s="631"/>
      <c r="M47" s="631"/>
      <c r="N47" s="631"/>
      <c r="O47" s="631"/>
    </row>
    <row r="48" spans="1:15" x14ac:dyDescent="0.2">
      <c r="A48" s="873"/>
      <c r="B48" s="451" t="s">
        <v>256</v>
      </c>
      <c r="C48" s="446">
        <v>0.6097560975609756</v>
      </c>
      <c r="D48" s="441">
        <v>0.56097560975609762</v>
      </c>
      <c r="E48" s="441">
        <v>0.65853658536585369</v>
      </c>
      <c r="F48" s="441">
        <v>0.56097560975609762</v>
      </c>
      <c r="G48" s="441">
        <v>0.34146341463414637</v>
      </c>
      <c r="H48" s="441">
        <v>0.41463414634146339</v>
      </c>
      <c r="I48" s="631"/>
      <c r="J48" s="631"/>
      <c r="K48" s="631"/>
      <c r="L48" s="631"/>
      <c r="M48" s="631"/>
      <c r="N48" s="631"/>
      <c r="O48" s="631"/>
    </row>
    <row r="49" spans="1:15" ht="15" thickBot="1" x14ac:dyDescent="0.25">
      <c r="A49" s="876"/>
      <c r="B49" s="463" t="s">
        <v>257</v>
      </c>
      <c r="C49" s="464">
        <v>0.73170731707317072</v>
      </c>
      <c r="D49" s="465">
        <v>0.65853658536585369</v>
      </c>
      <c r="E49" s="465">
        <v>0.73170731707317072</v>
      </c>
      <c r="F49" s="465">
        <v>0.65853658536585369</v>
      </c>
      <c r="G49" s="465">
        <v>0.48780487804878048</v>
      </c>
      <c r="H49" s="465">
        <v>0.46341463414634149</v>
      </c>
      <c r="I49" s="631"/>
      <c r="J49" s="631"/>
      <c r="K49" s="631"/>
      <c r="L49" s="631"/>
      <c r="M49" s="631"/>
      <c r="N49" s="631"/>
      <c r="O49" s="631"/>
    </row>
    <row r="50" spans="1:15" x14ac:dyDescent="0.2">
      <c r="A50" s="882" t="s">
        <v>380</v>
      </c>
      <c r="B50" s="457" t="s">
        <v>254</v>
      </c>
      <c r="C50" s="458">
        <v>0.83333333333333337</v>
      </c>
      <c r="D50" s="459">
        <v>0.875</v>
      </c>
      <c r="E50" s="459">
        <v>0.875</v>
      </c>
      <c r="F50" s="459">
        <v>0.625</v>
      </c>
      <c r="G50" s="459">
        <v>0.625</v>
      </c>
      <c r="H50" s="459">
        <v>0.54166666666666663</v>
      </c>
      <c r="I50" s="631"/>
      <c r="J50" s="631"/>
      <c r="K50" s="631"/>
      <c r="L50" s="631"/>
      <c r="M50" s="631"/>
      <c r="N50" s="631"/>
      <c r="O50" s="631"/>
    </row>
    <row r="51" spans="1:15" x14ac:dyDescent="0.2">
      <c r="A51" s="873"/>
      <c r="B51" s="451" t="s">
        <v>255</v>
      </c>
      <c r="C51" s="446">
        <v>0.75</v>
      </c>
      <c r="D51" s="441">
        <v>0.75</v>
      </c>
      <c r="E51" s="441">
        <v>0.79166666666666663</v>
      </c>
      <c r="F51" s="441">
        <v>0.54166666666666663</v>
      </c>
      <c r="G51" s="441">
        <v>0.41666666666666669</v>
      </c>
      <c r="H51" s="441">
        <v>0.45833333333333331</v>
      </c>
      <c r="I51" s="631"/>
      <c r="J51" s="631"/>
      <c r="K51" s="631"/>
      <c r="L51" s="631"/>
      <c r="M51" s="631"/>
      <c r="N51" s="631"/>
      <c r="O51" s="631"/>
    </row>
    <row r="52" spans="1:15" x14ac:dyDescent="0.2">
      <c r="A52" s="873"/>
      <c r="B52" s="451" t="s">
        <v>256</v>
      </c>
      <c r="C52" s="446">
        <v>0.66666666666666663</v>
      </c>
      <c r="D52" s="441">
        <v>0.66666666666666663</v>
      </c>
      <c r="E52" s="441">
        <v>0.75</v>
      </c>
      <c r="F52" s="441">
        <v>0.54166666666666663</v>
      </c>
      <c r="G52" s="441">
        <v>0.45833333333333331</v>
      </c>
      <c r="H52" s="441">
        <v>0.54166666666666663</v>
      </c>
      <c r="I52" s="631"/>
      <c r="J52" s="631"/>
      <c r="K52" s="631"/>
      <c r="L52" s="631"/>
      <c r="M52" s="631"/>
      <c r="N52" s="631"/>
      <c r="O52" s="631"/>
    </row>
    <row r="53" spans="1:15" ht="15" thickBot="1" x14ac:dyDescent="0.25">
      <c r="A53" s="874"/>
      <c r="B53" s="452" t="s">
        <v>257</v>
      </c>
      <c r="C53" s="447">
        <v>0.70833333333333337</v>
      </c>
      <c r="D53" s="443">
        <v>0.79166666666666663</v>
      </c>
      <c r="E53" s="443">
        <v>0.79166666666666663</v>
      </c>
      <c r="F53" s="443">
        <v>0.625</v>
      </c>
      <c r="G53" s="443">
        <v>0.45833333333333331</v>
      </c>
      <c r="H53" s="443">
        <v>0.58333333333333337</v>
      </c>
      <c r="I53" s="631"/>
      <c r="J53" s="631"/>
      <c r="K53" s="631"/>
      <c r="L53" s="631"/>
      <c r="M53" s="631"/>
      <c r="N53" s="631"/>
      <c r="O53" s="631"/>
    </row>
    <row r="54" spans="1:15" ht="15.75" thickTop="1" x14ac:dyDescent="0.25">
      <c r="A54" s="877" t="s">
        <v>381</v>
      </c>
      <c r="B54" s="453" t="s">
        <v>254</v>
      </c>
      <c r="C54" s="448">
        <v>0.83379501385041555</v>
      </c>
      <c r="D54" s="444">
        <v>0.79501385041551242</v>
      </c>
      <c r="E54" s="444">
        <v>0.88642659279778391</v>
      </c>
      <c r="F54" s="444">
        <v>0.66759002770083098</v>
      </c>
      <c r="G54" s="444">
        <v>0.55124653739612184</v>
      </c>
      <c r="H54" s="444">
        <v>0.63157894736842102</v>
      </c>
      <c r="I54" s="631"/>
      <c r="J54" s="631"/>
      <c r="K54" s="631"/>
      <c r="L54" s="631"/>
      <c r="M54" s="631"/>
      <c r="N54" s="631"/>
      <c r="O54" s="631"/>
    </row>
    <row r="55" spans="1:15" ht="15" x14ac:dyDescent="0.25">
      <c r="A55" s="878"/>
      <c r="B55" s="454" t="s">
        <v>255</v>
      </c>
      <c r="C55" s="449">
        <v>0.74792243767313016</v>
      </c>
      <c r="D55" s="442">
        <v>0.70914127423822715</v>
      </c>
      <c r="E55" s="442">
        <v>0.80886426592797789</v>
      </c>
      <c r="F55" s="442">
        <v>0.53739612188365649</v>
      </c>
      <c r="G55" s="442">
        <v>0.40443213296398894</v>
      </c>
      <c r="H55" s="442">
        <v>0.47091412742382271</v>
      </c>
      <c r="I55" s="631"/>
      <c r="J55" s="631"/>
      <c r="K55" s="631"/>
      <c r="L55" s="631"/>
      <c r="M55" s="631"/>
      <c r="N55" s="631"/>
      <c r="O55" s="631"/>
    </row>
    <row r="56" spans="1:15" ht="15" x14ac:dyDescent="0.25">
      <c r="A56" s="878"/>
      <c r="B56" s="454" t="s">
        <v>256</v>
      </c>
      <c r="C56" s="449">
        <v>0.68144044321329644</v>
      </c>
      <c r="D56" s="442">
        <v>0.61772853185595566</v>
      </c>
      <c r="E56" s="442">
        <v>0.72853185595567871</v>
      </c>
      <c r="F56" s="442">
        <v>0.51800554016620504</v>
      </c>
      <c r="G56" s="442">
        <v>0.39612188365650969</v>
      </c>
      <c r="H56" s="442">
        <v>0.45429362880886426</v>
      </c>
      <c r="I56" s="631"/>
      <c r="J56" s="631"/>
      <c r="K56" s="631"/>
      <c r="L56" s="631"/>
      <c r="M56" s="631"/>
      <c r="N56" s="631"/>
      <c r="O56" s="631"/>
    </row>
    <row r="57" spans="1:15" ht="15.75" thickBot="1" x14ac:dyDescent="0.3">
      <c r="A57" s="879"/>
      <c r="B57" s="455" t="s">
        <v>257</v>
      </c>
      <c r="C57" s="450">
        <v>0.6952908587257618</v>
      </c>
      <c r="D57" s="445">
        <v>0.65096952908587258</v>
      </c>
      <c r="E57" s="445">
        <v>0.74515235457063711</v>
      </c>
      <c r="F57" s="445">
        <v>0.52631578947368418</v>
      </c>
      <c r="G57" s="445">
        <v>0.43490304709141275</v>
      </c>
      <c r="H57" s="445">
        <v>0.43213296398891965</v>
      </c>
      <c r="I57" s="631"/>
      <c r="J57" s="631"/>
      <c r="K57" s="631"/>
      <c r="L57" s="631"/>
      <c r="M57" s="631"/>
      <c r="N57" s="631"/>
      <c r="O57" s="631"/>
    </row>
    <row r="58" spans="1:15" ht="15" thickTop="1" x14ac:dyDescent="0.2"/>
    <row r="59" spans="1:15" hidden="1" x14ac:dyDescent="0.2"/>
    <row r="60" spans="1:15" hidden="1" x14ac:dyDescent="0.2"/>
    <row r="61" spans="1:15" hidden="1" x14ac:dyDescent="0.2"/>
    <row r="62" spans="1:15" hidden="1" x14ac:dyDescent="0.2"/>
    <row r="63" spans="1:15" hidden="1" x14ac:dyDescent="0.2"/>
    <row r="64" spans="1:15" hidden="1" x14ac:dyDescent="0.2"/>
    <row r="65" spans="1:8" hidden="1" x14ac:dyDescent="0.2"/>
    <row r="66" spans="1:8" hidden="1" x14ac:dyDescent="0.2"/>
    <row r="67" spans="1:8" hidden="1" x14ac:dyDescent="0.2">
      <c r="A67" s="867" t="s">
        <v>439</v>
      </c>
      <c r="B67" s="880" t="s">
        <v>74</v>
      </c>
      <c r="C67" s="881" t="s">
        <v>262</v>
      </c>
      <c r="D67" s="871"/>
      <c r="E67" s="871"/>
      <c r="F67" s="871"/>
      <c r="G67" s="871"/>
      <c r="H67" s="871"/>
    </row>
    <row r="68" spans="1:8" ht="57" hidden="1" x14ac:dyDescent="0.2">
      <c r="A68" s="868"/>
      <c r="B68" s="880"/>
      <c r="C68" s="466" t="s">
        <v>365</v>
      </c>
      <c r="D68" s="456" t="s">
        <v>366</v>
      </c>
      <c r="E68" s="456" t="s">
        <v>258</v>
      </c>
      <c r="F68" s="456" t="s">
        <v>367</v>
      </c>
      <c r="G68" s="456" t="s">
        <v>368</v>
      </c>
      <c r="H68" s="456" t="s">
        <v>259</v>
      </c>
    </row>
    <row r="69" spans="1:8" hidden="1" x14ac:dyDescent="0.2">
      <c r="A69" s="468" t="s">
        <v>6</v>
      </c>
      <c r="B69" s="470">
        <v>49</v>
      </c>
      <c r="C69" s="441">
        <v>0.69897959183673475</v>
      </c>
      <c r="D69" s="441">
        <v>0.6071428571428571</v>
      </c>
      <c r="E69" s="441">
        <v>0.83163265306122447</v>
      </c>
      <c r="F69" s="441">
        <v>0.47959183673469385</v>
      </c>
      <c r="G69" s="441">
        <v>0.33673469387755101</v>
      </c>
      <c r="H69" s="441">
        <v>0.46938775510204084</v>
      </c>
    </row>
    <row r="70" spans="1:8" hidden="1" x14ac:dyDescent="0.2">
      <c r="A70" s="468" t="s">
        <v>7</v>
      </c>
      <c r="B70" s="470">
        <v>43</v>
      </c>
      <c r="C70" s="441">
        <v>0.69767441860465118</v>
      </c>
      <c r="D70" s="441">
        <v>0.66860465116279066</v>
      </c>
      <c r="E70" s="441">
        <v>0.7674418604651162</v>
      </c>
      <c r="F70" s="441">
        <v>0.54069767441860461</v>
      </c>
      <c r="G70" s="441">
        <v>0.43023255813953493</v>
      </c>
      <c r="H70" s="441">
        <v>0.40697674418604657</v>
      </c>
    </row>
    <row r="71" spans="1:8" hidden="1" x14ac:dyDescent="0.2">
      <c r="A71" s="468" t="s">
        <v>8</v>
      </c>
      <c r="B71" s="470">
        <v>11</v>
      </c>
      <c r="C71" s="441">
        <v>0.93181818181818188</v>
      </c>
      <c r="D71" s="441">
        <v>0.88636363636363635</v>
      </c>
      <c r="E71" s="441">
        <v>0.93181818181818188</v>
      </c>
      <c r="F71" s="441">
        <v>0.75</v>
      </c>
      <c r="G71" s="441">
        <v>0.65909090909090917</v>
      </c>
      <c r="H71" s="441">
        <v>0.77272727272727282</v>
      </c>
    </row>
    <row r="72" spans="1:8" hidden="1" x14ac:dyDescent="0.2">
      <c r="A72" s="468" t="s">
        <v>9</v>
      </c>
      <c r="B72" s="470">
        <v>15</v>
      </c>
      <c r="C72" s="441">
        <v>0.6333333333333333</v>
      </c>
      <c r="D72" s="441">
        <v>0.61666666666666659</v>
      </c>
      <c r="E72" s="441">
        <v>0.7</v>
      </c>
      <c r="F72" s="441">
        <v>0.56666666666666665</v>
      </c>
      <c r="G72" s="441">
        <v>0.5</v>
      </c>
      <c r="H72" s="441">
        <v>0.41666666666666663</v>
      </c>
    </row>
    <row r="73" spans="1:8" hidden="1" x14ac:dyDescent="0.2">
      <c r="A73" s="468" t="s">
        <v>10</v>
      </c>
      <c r="B73" s="470">
        <v>7</v>
      </c>
      <c r="C73" s="441">
        <v>0.6071428571428571</v>
      </c>
      <c r="D73" s="441">
        <v>0.64285714285714279</v>
      </c>
      <c r="E73" s="441">
        <v>0.6071428571428571</v>
      </c>
      <c r="F73" s="441">
        <v>0.42857142857142855</v>
      </c>
      <c r="G73" s="441">
        <v>0.39285714285714279</v>
      </c>
      <c r="H73" s="441">
        <v>0.5357142857142857</v>
      </c>
    </row>
    <row r="74" spans="1:8" hidden="1" x14ac:dyDescent="0.2">
      <c r="A74" s="468" t="s">
        <v>11</v>
      </c>
      <c r="B74" s="470">
        <v>74</v>
      </c>
      <c r="C74" s="441">
        <v>0.73310810810810811</v>
      </c>
      <c r="D74" s="441">
        <v>0.67229729729729737</v>
      </c>
      <c r="E74" s="441">
        <v>0.76689189189189189</v>
      </c>
      <c r="F74" s="441">
        <v>0.53378378378378377</v>
      </c>
      <c r="G74" s="441">
        <v>0.41216216216216217</v>
      </c>
      <c r="H74" s="441">
        <v>0.48648648648648646</v>
      </c>
    </row>
    <row r="75" spans="1:8" hidden="1" x14ac:dyDescent="0.2">
      <c r="A75" s="468" t="s">
        <v>12</v>
      </c>
      <c r="B75" s="470">
        <v>21</v>
      </c>
      <c r="C75" s="441">
        <v>0.73809523809523803</v>
      </c>
      <c r="D75" s="441">
        <v>0.73809523809523803</v>
      </c>
      <c r="E75" s="441">
        <v>0.77380952380952384</v>
      </c>
      <c r="F75" s="441">
        <v>0.48809523809523814</v>
      </c>
      <c r="G75" s="441">
        <v>0.42857142857142855</v>
      </c>
      <c r="H75" s="441">
        <v>0.39285714285714279</v>
      </c>
    </row>
    <row r="76" spans="1:8" ht="28.5" hidden="1" x14ac:dyDescent="0.2">
      <c r="A76" s="468" t="s">
        <v>13</v>
      </c>
      <c r="B76" s="470">
        <v>38</v>
      </c>
      <c r="C76" s="441">
        <v>0.87499999999999989</v>
      </c>
      <c r="D76" s="441">
        <v>0.74342105263157887</v>
      </c>
      <c r="E76" s="441">
        <v>0.8421052631578948</v>
      </c>
      <c r="F76" s="441">
        <v>0.64473684210526316</v>
      </c>
      <c r="G76" s="441">
        <v>0.53947368421052633</v>
      </c>
      <c r="H76" s="441">
        <v>0.65131578947368429</v>
      </c>
    </row>
    <row r="77" spans="1:8" hidden="1" x14ac:dyDescent="0.2">
      <c r="A77" s="468" t="s">
        <v>14</v>
      </c>
      <c r="B77" s="470">
        <v>17</v>
      </c>
      <c r="C77" s="441">
        <v>0.66176470588235292</v>
      </c>
      <c r="D77" s="441">
        <v>0.66176470588235292</v>
      </c>
      <c r="E77" s="441">
        <v>0.75</v>
      </c>
      <c r="F77" s="441">
        <v>0.48529411764705888</v>
      </c>
      <c r="G77" s="441">
        <v>0.44117647058823534</v>
      </c>
      <c r="H77" s="441">
        <v>0.3970588235294118</v>
      </c>
    </row>
    <row r="78" spans="1:8" hidden="1" x14ac:dyDescent="0.2">
      <c r="A78" s="468" t="s">
        <v>15</v>
      </c>
      <c r="B78" s="470">
        <v>21</v>
      </c>
      <c r="C78" s="441">
        <v>0.75</v>
      </c>
      <c r="D78" s="441">
        <v>0.73809523809523814</v>
      </c>
      <c r="E78" s="441">
        <v>0.8214285714285714</v>
      </c>
      <c r="F78" s="441">
        <v>0.59523809523809512</v>
      </c>
      <c r="G78" s="441">
        <v>0.5</v>
      </c>
      <c r="H78" s="441">
        <v>0.5</v>
      </c>
    </row>
    <row r="79" spans="1:8" hidden="1" x14ac:dyDescent="0.2">
      <c r="A79" s="468" t="s">
        <v>16</v>
      </c>
      <c r="B79" s="470">
        <v>41</v>
      </c>
      <c r="C79" s="441">
        <v>0.75609756097560976</v>
      </c>
      <c r="D79" s="441">
        <v>0.7195121951219513</v>
      </c>
      <c r="E79" s="441">
        <v>0.80487804878048785</v>
      </c>
      <c r="F79" s="441">
        <v>0.67073170731707321</v>
      </c>
      <c r="G79" s="441">
        <v>0.46341463414634149</v>
      </c>
      <c r="H79" s="441">
        <v>0.52439024390243905</v>
      </c>
    </row>
    <row r="80" spans="1:8" ht="15" hidden="1" thickBot="1" x14ac:dyDescent="0.25">
      <c r="A80" s="624" t="s">
        <v>17</v>
      </c>
      <c r="B80" s="471">
        <v>24</v>
      </c>
      <c r="C80" s="443">
        <v>0.73958333333333337</v>
      </c>
      <c r="D80" s="443">
        <v>0.77083333333333326</v>
      </c>
      <c r="E80" s="443">
        <v>0.80208333333333326</v>
      </c>
      <c r="F80" s="443">
        <v>0.58333333333333326</v>
      </c>
      <c r="G80" s="443">
        <v>0.48958333333333331</v>
      </c>
      <c r="H80" s="443">
        <v>0.53125</v>
      </c>
    </row>
    <row r="81" spans="1:8" ht="15.75" hidden="1" thickTop="1" x14ac:dyDescent="0.25">
      <c r="A81" s="469"/>
      <c r="B81" s="472">
        <v>361</v>
      </c>
      <c r="C81" s="444">
        <v>0.73961218836565101</v>
      </c>
      <c r="D81" s="444">
        <v>0.69321329639889195</v>
      </c>
      <c r="E81" s="444">
        <v>0.79224376731301938</v>
      </c>
      <c r="F81" s="444">
        <v>0.56232686980609414</v>
      </c>
      <c r="G81" s="444">
        <v>0.44667590027700832</v>
      </c>
      <c r="H81" s="444">
        <v>0.49722991689750684</v>
      </c>
    </row>
    <row r="82" spans="1:8" hidden="1" x14ac:dyDescent="0.2"/>
    <row r="83" spans="1:8" hidden="1" x14ac:dyDescent="0.2"/>
    <row r="84" spans="1:8" hidden="1" x14ac:dyDescent="0.2"/>
    <row r="85" spans="1:8" ht="15" hidden="1" x14ac:dyDescent="0.2">
      <c r="A85" s="629"/>
      <c r="B85" s="630"/>
    </row>
    <row r="86" spans="1:8" ht="15" hidden="1" x14ac:dyDescent="0.2">
      <c r="A86" s="629"/>
      <c r="B86" s="630"/>
    </row>
    <row r="87" spans="1:8" ht="15" hidden="1" x14ac:dyDescent="0.2">
      <c r="A87" s="629"/>
      <c r="B87" s="630"/>
    </row>
    <row r="88" spans="1:8" ht="15" hidden="1" x14ac:dyDescent="0.2">
      <c r="A88" s="629"/>
      <c r="B88" s="630"/>
    </row>
    <row r="89" spans="1:8" ht="15" hidden="1" x14ac:dyDescent="0.2">
      <c r="A89" s="629"/>
      <c r="B89" s="630"/>
    </row>
    <row r="90" spans="1:8" ht="15" hidden="1" x14ac:dyDescent="0.2">
      <c r="A90" s="629"/>
      <c r="B90" s="630"/>
    </row>
    <row r="91" spans="1:8" ht="15" hidden="1" x14ac:dyDescent="0.2">
      <c r="A91" s="629"/>
      <c r="B91" s="630"/>
    </row>
    <row r="92" spans="1:8" ht="15" hidden="1" x14ac:dyDescent="0.2">
      <c r="A92" s="629"/>
      <c r="B92" s="630"/>
    </row>
    <row r="93" spans="1:8" ht="15" hidden="1" x14ac:dyDescent="0.2">
      <c r="A93" s="629"/>
      <c r="B93" s="630"/>
    </row>
    <row r="94" spans="1:8" ht="15" hidden="1" x14ac:dyDescent="0.2">
      <c r="A94" s="629"/>
      <c r="B94" s="630"/>
    </row>
    <row r="95" spans="1:8" ht="15" hidden="1" x14ac:dyDescent="0.2">
      <c r="A95" s="629"/>
      <c r="B95" s="630"/>
    </row>
    <row r="96" spans="1:8" ht="15" hidden="1" x14ac:dyDescent="0.2">
      <c r="A96" s="629"/>
      <c r="B96" s="630"/>
    </row>
    <row r="97" spans="1:8" ht="15" hidden="1" x14ac:dyDescent="0.2">
      <c r="A97" s="631"/>
      <c r="B97" s="630"/>
    </row>
    <row r="98" spans="1:8" hidden="1" x14ac:dyDescent="0.2">
      <c r="A98" s="631"/>
      <c r="B98" s="631"/>
    </row>
    <row r="99" spans="1:8" hidden="1" x14ac:dyDescent="0.2"/>
    <row r="100" spans="1:8" hidden="1" x14ac:dyDescent="0.2"/>
    <row r="101" spans="1:8" hidden="1" x14ac:dyDescent="0.2"/>
    <row r="102" spans="1:8" hidden="1" x14ac:dyDescent="0.2"/>
    <row r="103" spans="1:8" hidden="1" x14ac:dyDescent="0.2"/>
    <row r="104" spans="1:8" hidden="1" x14ac:dyDescent="0.2"/>
    <row r="105" spans="1:8" hidden="1" x14ac:dyDescent="0.2"/>
    <row r="106" spans="1:8" hidden="1" x14ac:dyDescent="0.2"/>
    <row r="107" spans="1:8" ht="57" hidden="1" x14ac:dyDescent="0.2">
      <c r="A107" s="7"/>
      <c r="B107" s="466" t="s">
        <v>365</v>
      </c>
      <c r="C107" s="456" t="s">
        <v>366</v>
      </c>
      <c r="D107" s="456" t="s">
        <v>258</v>
      </c>
      <c r="E107" s="456" t="s">
        <v>367</v>
      </c>
      <c r="F107" s="456" t="s">
        <v>368</v>
      </c>
      <c r="G107" s="456" t="s">
        <v>259</v>
      </c>
      <c r="H107" s="440" t="s">
        <v>132</v>
      </c>
    </row>
    <row r="108" spans="1:8" hidden="1" x14ac:dyDescent="0.2">
      <c r="A108" s="7" t="s">
        <v>254</v>
      </c>
      <c r="B108" s="7">
        <v>301</v>
      </c>
      <c r="C108" s="440">
        <v>287</v>
      </c>
      <c r="D108" s="440">
        <v>320</v>
      </c>
      <c r="E108" s="440">
        <v>241</v>
      </c>
      <c r="F108" s="440">
        <v>199</v>
      </c>
      <c r="G108" s="440">
        <v>228</v>
      </c>
      <c r="H108" s="440">
        <v>22</v>
      </c>
    </row>
    <row r="109" spans="1:8" hidden="1" x14ac:dyDescent="0.2">
      <c r="A109" s="7" t="s">
        <v>255</v>
      </c>
      <c r="B109" s="7">
        <v>270</v>
      </c>
      <c r="C109" s="440">
        <v>256</v>
      </c>
      <c r="D109" s="440">
        <v>292</v>
      </c>
      <c r="E109" s="440">
        <v>194</v>
      </c>
      <c r="F109" s="440">
        <v>146</v>
      </c>
      <c r="G109" s="440">
        <v>170</v>
      </c>
      <c r="H109" s="440">
        <v>20</v>
      </c>
    </row>
    <row r="110" spans="1:8" hidden="1" x14ac:dyDescent="0.2">
      <c r="A110" s="7" t="s">
        <v>256</v>
      </c>
      <c r="B110" s="7">
        <v>246</v>
      </c>
      <c r="C110" s="440">
        <v>223</v>
      </c>
      <c r="D110" s="440">
        <v>263</v>
      </c>
      <c r="E110" s="440">
        <v>187</v>
      </c>
      <c r="F110" s="440">
        <v>143</v>
      </c>
      <c r="G110" s="440">
        <v>164</v>
      </c>
      <c r="H110" s="440">
        <v>34</v>
      </c>
    </row>
    <row r="111" spans="1:8" hidden="1" x14ac:dyDescent="0.2">
      <c r="A111" s="7" t="s">
        <v>257</v>
      </c>
      <c r="B111" s="7">
        <v>251</v>
      </c>
      <c r="C111" s="440">
        <v>235</v>
      </c>
      <c r="D111" s="440">
        <v>269</v>
      </c>
      <c r="E111" s="440">
        <v>190</v>
      </c>
      <c r="F111" s="440">
        <v>157</v>
      </c>
      <c r="G111" s="440">
        <v>156</v>
      </c>
      <c r="H111" s="440">
        <v>28</v>
      </c>
    </row>
    <row r="112" spans="1:8" hidden="1" x14ac:dyDescent="0.2"/>
    <row r="113" hidden="1" x14ac:dyDescent="0.2"/>
    <row r="114" hidden="1" x14ac:dyDescent="0.2"/>
    <row r="115" hidden="1" x14ac:dyDescent="0.2"/>
    <row r="116" hidden="1" x14ac:dyDescent="0.2"/>
    <row r="117" hidden="1" x14ac:dyDescent="0.2"/>
    <row r="118" hidden="1" x14ac:dyDescent="0.2"/>
  </sheetData>
  <sheetProtection password="C6D6" sheet="1" objects="1" scenarios="1"/>
  <mergeCells count="19">
    <mergeCell ref="A54:A57"/>
    <mergeCell ref="A67:A68"/>
    <mergeCell ref="B67:B68"/>
    <mergeCell ref="C67:H67"/>
    <mergeCell ref="A34:A37"/>
    <mergeCell ref="A38:A41"/>
    <mergeCell ref="A42:A45"/>
    <mergeCell ref="A46:A49"/>
    <mergeCell ref="A50:A53"/>
    <mergeCell ref="A14:A17"/>
    <mergeCell ref="A18:A21"/>
    <mergeCell ref="A22:A25"/>
    <mergeCell ref="A26:A29"/>
    <mergeCell ref="A30:A33"/>
    <mergeCell ref="A4:A5"/>
    <mergeCell ref="B4:B5"/>
    <mergeCell ref="C4:H4"/>
    <mergeCell ref="A6:A9"/>
    <mergeCell ref="A10:A13"/>
  </mergeCells>
  <conditionalFormatting sqref="I53:N53">
    <cfRule type="dataBar" priority="1">
      <dataBar>
        <cfvo type="num" val="0"/>
        <cfvo type="num" val="24"/>
        <color rgb="FF00B0F0"/>
      </dataBar>
      <extLst>
        <ext xmlns:x14="http://schemas.microsoft.com/office/spreadsheetml/2009/9/main" uri="{B025F937-C7B1-47D3-B67F-A62EFF666E3E}">
          <x14:id>{9145ECE3-F72D-48AE-A187-3CE97C338DD3}</x14:id>
        </ext>
      </extLst>
    </cfRule>
  </conditionalFormatting>
  <conditionalFormatting sqref="I18:N18">
    <cfRule type="dataBar" priority="48">
      <dataBar>
        <cfvo type="num" val="0"/>
        <cfvo type="num" val="15"/>
        <color theme="2" tint="-0.499984740745262"/>
      </dataBar>
      <extLst>
        <ext xmlns:x14="http://schemas.microsoft.com/office/spreadsheetml/2009/9/main" uri="{B025F937-C7B1-47D3-B67F-A62EFF666E3E}">
          <x14:id>{0F14E6AB-8635-42C7-A6FB-419AE9629AA5}</x14:id>
        </ext>
      </extLst>
    </cfRule>
  </conditionalFormatting>
  <conditionalFormatting sqref="I42:N42">
    <cfRule type="dataBar" priority="47">
      <dataBar>
        <cfvo type="num" val="0"/>
        <cfvo type="num" val="21"/>
        <color theme="9" tint="-0.249977111117893"/>
      </dataBar>
      <extLst>
        <ext xmlns:x14="http://schemas.microsoft.com/office/spreadsheetml/2009/9/main" uri="{B025F937-C7B1-47D3-B67F-A62EFF666E3E}">
          <x14:id>{9AB60B87-E851-4D15-83B9-C793F4B983DD}</x14:id>
        </ext>
      </extLst>
    </cfRule>
  </conditionalFormatting>
  <conditionalFormatting sqref="I46:N46">
    <cfRule type="dataBar" priority="46">
      <dataBar>
        <cfvo type="num" val="0"/>
        <cfvo type="num" val="41"/>
        <color rgb="FF00B050"/>
      </dataBar>
      <extLst>
        <ext xmlns:x14="http://schemas.microsoft.com/office/spreadsheetml/2009/9/main" uri="{B025F937-C7B1-47D3-B67F-A62EFF666E3E}">
          <x14:id>{F1A16986-5023-44C9-8D07-3861E569648E}</x14:id>
        </ext>
      </extLst>
    </cfRule>
  </conditionalFormatting>
  <conditionalFormatting sqref="I6:N6">
    <cfRule type="dataBar" priority="45">
      <dataBar>
        <cfvo type="num" val="0"/>
        <cfvo type="num" val="49"/>
        <color theme="5" tint="-0.249977111117893"/>
      </dataBar>
      <extLst>
        <ext xmlns:x14="http://schemas.microsoft.com/office/spreadsheetml/2009/9/main" uri="{B025F937-C7B1-47D3-B67F-A62EFF666E3E}">
          <x14:id>{601782E7-3E34-46BB-87F6-3770F5669DD9}</x14:id>
        </ext>
      </extLst>
    </cfRule>
  </conditionalFormatting>
  <conditionalFormatting sqref="I10:N10">
    <cfRule type="dataBar" priority="44">
      <dataBar>
        <cfvo type="num" val="0"/>
        <cfvo type="num" val="43"/>
        <color theme="3"/>
      </dataBar>
      <extLst>
        <ext xmlns:x14="http://schemas.microsoft.com/office/spreadsheetml/2009/9/main" uri="{B025F937-C7B1-47D3-B67F-A62EFF666E3E}">
          <x14:id>{69B847AD-B1BE-410A-86C7-C378F2FEF444}</x14:id>
        </ext>
      </extLst>
    </cfRule>
  </conditionalFormatting>
  <conditionalFormatting sqref="I26:N26">
    <cfRule type="dataBar" priority="43">
      <dataBar>
        <cfvo type="num" val="0"/>
        <cfvo type="num" val="74"/>
        <color rgb="FF00B0F0"/>
      </dataBar>
      <extLst>
        <ext xmlns:x14="http://schemas.microsoft.com/office/spreadsheetml/2009/9/main" uri="{B025F937-C7B1-47D3-B67F-A62EFF666E3E}">
          <x14:id>{7E61B0D1-F7E6-41F8-A64E-A4BF493A4822}</x14:id>
        </ext>
      </extLst>
    </cfRule>
  </conditionalFormatting>
  <conditionalFormatting sqref="I30:N30">
    <cfRule type="dataBar" priority="42">
      <dataBar>
        <cfvo type="num" val="0"/>
        <cfvo type="num" val="21"/>
        <color theme="2" tint="-0.499984740745262"/>
      </dataBar>
      <extLst>
        <ext xmlns:x14="http://schemas.microsoft.com/office/spreadsheetml/2009/9/main" uri="{B025F937-C7B1-47D3-B67F-A62EFF666E3E}">
          <x14:id>{6BFAB315-8640-4BF1-956B-B703ABBFC8F9}</x14:id>
        </ext>
      </extLst>
    </cfRule>
  </conditionalFormatting>
  <conditionalFormatting sqref="I34:N34">
    <cfRule type="dataBar" priority="41">
      <dataBar>
        <cfvo type="num" val="0"/>
        <cfvo type="num" val="38"/>
        <color theme="9" tint="-0.249977111117893"/>
      </dataBar>
      <extLst>
        <ext xmlns:x14="http://schemas.microsoft.com/office/spreadsheetml/2009/9/main" uri="{B025F937-C7B1-47D3-B67F-A62EFF666E3E}">
          <x14:id>{0C290A75-796E-4E79-86AD-707870DD4891}</x14:id>
        </ext>
      </extLst>
    </cfRule>
  </conditionalFormatting>
  <conditionalFormatting sqref="I38:N38">
    <cfRule type="dataBar" priority="40">
      <dataBar>
        <cfvo type="num" val="0"/>
        <cfvo type="num" val="17"/>
        <color rgb="FF00B050"/>
      </dataBar>
      <extLst>
        <ext xmlns:x14="http://schemas.microsoft.com/office/spreadsheetml/2009/9/main" uri="{B025F937-C7B1-47D3-B67F-A62EFF666E3E}">
          <x14:id>{9DCAA0FD-EAB3-4388-BD43-65B06030E2BE}</x14:id>
        </ext>
      </extLst>
    </cfRule>
  </conditionalFormatting>
  <conditionalFormatting sqref="I22:N22">
    <cfRule type="dataBar" priority="39">
      <dataBar>
        <cfvo type="num" val="0"/>
        <cfvo type="num" val="7"/>
        <color theme="5" tint="-0.249977111117893"/>
      </dataBar>
      <extLst>
        <ext xmlns:x14="http://schemas.microsoft.com/office/spreadsheetml/2009/9/main" uri="{B025F937-C7B1-47D3-B67F-A62EFF666E3E}">
          <x14:id>{83B6E447-6267-4A87-8CAB-D8CD546AF239}</x14:id>
        </ext>
      </extLst>
    </cfRule>
  </conditionalFormatting>
  <conditionalFormatting sqref="I14:N14">
    <cfRule type="dataBar" priority="38">
      <dataBar>
        <cfvo type="num" val="0"/>
        <cfvo type="num" val="11"/>
        <color theme="3"/>
      </dataBar>
      <extLst>
        <ext xmlns:x14="http://schemas.microsoft.com/office/spreadsheetml/2009/9/main" uri="{B025F937-C7B1-47D3-B67F-A62EFF666E3E}">
          <x14:id>{CF888388-D9F9-4062-8C5B-A6043FE4B8EC}</x14:id>
        </ext>
      </extLst>
    </cfRule>
  </conditionalFormatting>
  <conditionalFormatting sqref="I50:N50">
    <cfRule type="dataBar" priority="37">
      <dataBar>
        <cfvo type="num" val="0"/>
        <cfvo type="num" val="24"/>
        <color rgb="FF00B0F0"/>
      </dataBar>
      <extLst>
        <ext xmlns:x14="http://schemas.microsoft.com/office/spreadsheetml/2009/9/main" uri="{B025F937-C7B1-47D3-B67F-A62EFF666E3E}">
          <x14:id>{61AF7A36-B2C9-48BD-925E-5AE533D41FB8}</x14:id>
        </ext>
      </extLst>
    </cfRule>
  </conditionalFormatting>
  <conditionalFormatting sqref="I19:N19">
    <cfRule type="dataBar" priority="36">
      <dataBar>
        <cfvo type="num" val="0"/>
        <cfvo type="num" val="15"/>
        <color theme="2" tint="-0.499984740745262"/>
      </dataBar>
      <extLst>
        <ext xmlns:x14="http://schemas.microsoft.com/office/spreadsheetml/2009/9/main" uri="{B025F937-C7B1-47D3-B67F-A62EFF666E3E}">
          <x14:id>{D24D66C4-34D8-492F-8132-AA73FF49F167}</x14:id>
        </ext>
      </extLst>
    </cfRule>
  </conditionalFormatting>
  <conditionalFormatting sqref="I43:N43">
    <cfRule type="dataBar" priority="35">
      <dataBar>
        <cfvo type="num" val="0"/>
        <cfvo type="num" val="21"/>
        <color theme="9" tint="-0.249977111117893"/>
      </dataBar>
      <extLst>
        <ext xmlns:x14="http://schemas.microsoft.com/office/spreadsheetml/2009/9/main" uri="{B025F937-C7B1-47D3-B67F-A62EFF666E3E}">
          <x14:id>{B665C957-AA02-491A-83A5-917FE764423A}</x14:id>
        </ext>
      </extLst>
    </cfRule>
  </conditionalFormatting>
  <conditionalFormatting sqref="I47:N47">
    <cfRule type="dataBar" priority="34">
      <dataBar>
        <cfvo type="num" val="0"/>
        <cfvo type="num" val="41"/>
        <color rgb="FF00B050"/>
      </dataBar>
      <extLst>
        <ext xmlns:x14="http://schemas.microsoft.com/office/spreadsheetml/2009/9/main" uri="{B025F937-C7B1-47D3-B67F-A62EFF666E3E}">
          <x14:id>{0061779C-4063-4DAC-B585-432117ED226B}</x14:id>
        </ext>
      </extLst>
    </cfRule>
  </conditionalFormatting>
  <conditionalFormatting sqref="I7:N7">
    <cfRule type="dataBar" priority="33">
      <dataBar>
        <cfvo type="num" val="0"/>
        <cfvo type="num" val="49"/>
        <color theme="5" tint="-0.249977111117893"/>
      </dataBar>
      <extLst>
        <ext xmlns:x14="http://schemas.microsoft.com/office/spreadsheetml/2009/9/main" uri="{B025F937-C7B1-47D3-B67F-A62EFF666E3E}">
          <x14:id>{F1FE1E40-87FC-478C-B0DD-7536588F59AF}</x14:id>
        </ext>
      </extLst>
    </cfRule>
  </conditionalFormatting>
  <conditionalFormatting sqref="I11:N11">
    <cfRule type="dataBar" priority="32">
      <dataBar>
        <cfvo type="num" val="0"/>
        <cfvo type="num" val="43"/>
        <color theme="3"/>
      </dataBar>
      <extLst>
        <ext xmlns:x14="http://schemas.microsoft.com/office/spreadsheetml/2009/9/main" uri="{B025F937-C7B1-47D3-B67F-A62EFF666E3E}">
          <x14:id>{B43898B4-65DD-4F64-B697-BAEF16BE7F9D}</x14:id>
        </ext>
      </extLst>
    </cfRule>
  </conditionalFormatting>
  <conditionalFormatting sqref="I27:N27">
    <cfRule type="dataBar" priority="31">
      <dataBar>
        <cfvo type="num" val="0"/>
        <cfvo type="num" val="74"/>
        <color rgb="FF00B0F0"/>
      </dataBar>
      <extLst>
        <ext xmlns:x14="http://schemas.microsoft.com/office/spreadsheetml/2009/9/main" uri="{B025F937-C7B1-47D3-B67F-A62EFF666E3E}">
          <x14:id>{61B5CB41-4A13-411E-AFE4-DD19BCD8574C}</x14:id>
        </ext>
      </extLst>
    </cfRule>
  </conditionalFormatting>
  <conditionalFormatting sqref="I31:N31">
    <cfRule type="dataBar" priority="30">
      <dataBar>
        <cfvo type="num" val="0"/>
        <cfvo type="num" val="21"/>
        <color theme="2" tint="-0.499984740745262"/>
      </dataBar>
      <extLst>
        <ext xmlns:x14="http://schemas.microsoft.com/office/spreadsheetml/2009/9/main" uri="{B025F937-C7B1-47D3-B67F-A62EFF666E3E}">
          <x14:id>{B4FC815E-AA3A-40DB-802C-6352B496EF75}</x14:id>
        </ext>
      </extLst>
    </cfRule>
  </conditionalFormatting>
  <conditionalFormatting sqref="I35:N35">
    <cfRule type="dataBar" priority="29">
      <dataBar>
        <cfvo type="num" val="0"/>
        <cfvo type="num" val="38"/>
        <color theme="9" tint="-0.249977111117893"/>
      </dataBar>
      <extLst>
        <ext xmlns:x14="http://schemas.microsoft.com/office/spreadsheetml/2009/9/main" uri="{B025F937-C7B1-47D3-B67F-A62EFF666E3E}">
          <x14:id>{2AE41371-1F1F-49B7-8536-494378F2D453}</x14:id>
        </ext>
      </extLst>
    </cfRule>
  </conditionalFormatting>
  <conditionalFormatting sqref="I39:N39">
    <cfRule type="dataBar" priority="28">
      <dataBar>
        <cfvo type="num" val="0"/>
        <cfvo type="num" val="17"/>
        <color rgb="FF00B050"/>
      </dataBar>
      <extLst>
        <ext xmlns:x14="http://schemas.microsoft.com/office/spreadsheetml/2009/9/main" uri="{B025F937-C7B1-47D3-B67F-A62EFF666E3E}">
          <x14:id>{FC1408D9-E00E-4630-870E-A3BC0BDED9FB}</x14:id>
        </ext>
      </extLst>
    </cfRule>
  </conditionalFormatting>
  <conditionalFormatting sqref="I23:N23">
    <cfRule type="dataBar" priority="27">
      <dataBar>
        <cfvo type="num" val="0"/>
        <cfvo type="num" val="7"/>
        <color theme="5" tint="-0.249977111117893"/>
      </dataBar>
      <extLst>
        <ext xmlns:x14="http://schemas.microsoft.com/office/spreadsheetml/2009/9/main" uri="{B025F937-C7B1-47D3-B67F-A62EFF666E3E}">
          <x14:id>{59C1B0FD-51E5-41B2-B01A-7D0F28E33344}</x14:id>
        </ext>
      </extLst>
    </cfRule>
  </conditionalFormatting>
  <conditionalFormatting sqref="I15:N15">
    <cfRule type="dataBar" priority="26">
      <dataBar>
        <cfvo type="num" val="0"/>
        <cfvo type="num" val="11"/>
        <color theme="3"/>
      </dataBar>
      <extLst>
        <ext xmlns:x14="http://schemas.microsoft.com/office/spreadsheetml/2009/9/main" uri="{B025F937-C7B1-47D3-B67F-A62EFF666E3E}">
          <x14:id>{18FFCBB8-665B-42BB-8EC0-8ADF805BFFF8}</x14:id>
        </ext>
      </extLst>
    </cfRule>
  </conditionalFormatting>
  <conditionalFormatting sqref="I51:N51">
    <cfRule type="dataBar" priority="25">
      <dataBar>
        <cfvo type="num" val="0"/>
        <cfvo type="num" val="24"/>
        <color rgb="FF00B0F0"/>
      </dataBar>
      <extLst>
        <ext xmlns:x14="http://schemas.microsoft.com/office/spreadsheetml/2009/9/main" uri="{B025F937-C7B1-47D3-B67F-A62EFF666E3E}">
          <x14:id>{CA12BDB8-3E56-47F8-94B5-74F2732D9FD2}</x14:id>
        </ext>
      </extLst>
    </cfRule>
  </conditionalFormatting>
  <conditionalFormatting sqref="I20:N20">
    <cfRule type="dataBar" priority="24">
      <dataBar>
        <cfvo type="num" val="0"/>
        <cfvo type="num" val="15"/>
        <color theme="2" tint="-0.499984740745262"/>
      </dataBar>
      <extLst>
        <ext xmlns:x14="http://schemas.microsoft.com/office/spreadsheetml/2009/9/main" uri="{B025F937-C7B1-47D3-B67F-A62EFF666E3E}">
          <x14:id>{6AA5BB2D-6D3E-49DD-BCE9-C7B025C4F7A3}</x14:id>
        </ext>
      </extLst>
    </cfRule>
  </conditionalFormatting>
  <conditionalFormatting sqref="I44:N44">
    <cfRule type="dataBar" priority="23">
      <dataBar>
        <cfvo type="num" val="0"/>
        <cfvo type="num" val="21"/>
        <color theme="9" tint="-0.249977111117893"/>
      </dataBar>
      <extLst>
        <ext xmlns:x14="http://schemas.microsoft.com/office/spreadsheetml/2009/9/main" uri="{B025F937-C7B1-47D3-B67F-A62EFF666E3E}">
          <x14:id>{663A3580-26F0-40AB-B465-4D32A999A8E3}</x14:id>
        </ext>
      </extLst>
    </cfRule>
  </conditionalFormatting>
  <conditionalFormatting sqref="I48:N48">
    <cfRule type="dataBar" priority="22">
      <dataBar>
        <cfvo type="num" val="0"/>
        <cfvo type="num" val="41"/>
        <color rgb="FF00B050"/>
      </dataBar>
      <extLst>
        <ext xmlns:x14="http://schemas.microsoft.com/office/spreadsheetml/2009/9/main" uri="{B025F937-C7B1-47D3-B67F-A62EFF666E3E}">
          <x14:id>{33E30D6A-A5CD-4065-86D3-8AAF12153CB4}</x14:id>
        </ext>
      </extLst>
    </cfRule>
  </conditionalFormatting>
  <conditionalFormatting sqref="I8:N8">
    <cfRule type="dataBar" priority="21">
      <dataBar>
        <cfvo type="num" val="0"/>
        <cfvo type="num" val="49"/>
        <color theme="5" tint="-0.249977111117893"/>
      </dataBar>
      <extLst>
        <ext xmlns:x14="http://schemas.microsoft.com/office/spreadsheetml/2009/9/main" uri="{B025F937-C7B1-47D3-B67F-A62EFF666E3E}">
          <x14:id>{DBC222ED-C395-4CA3-B142-05A8CE7C64B1}</x14:id>
        </ext>
      </extLst>
    </cfRule>
  </conditionalFormatting>
  <conditionalFormatting sqref="I12:N12">
    <cfRule type="dataBar" priority="20">
      <dataBar>
        <cfvo type="num" val="0"/>
        <cfvo type="num" val="43"/>
        <color theme="3"/>
      </dataBar>
      <extLst>
        <ext xmlns:x14="http://schemas.microsoft.com/office/spreadsheetml/2009/9/main" uri="{B025F937-C7B1-47D3-B67F-A62EFF666E3E}">
          <x14:id>{3E995512-14FE-42E3-9BB1-D4417B234951}</x14:id>
        </ext>
      </extLst>
    </cfRule>
  </conditionalFormatting>
  <conditionalFormatting sqref="I28:N28">
    <cfRule type="dataBar" priority="19">
      <dataBar>
        <cfvo type="num" val="0"/>
        <cfvo type="num" val="74"/>
        <color rgb="FF00B0F0"/>
      </dataBar>
      <extLst>
        <ext xmlns:x14="http://schemas.microsoft.com/office/spreadsheetml/2009/9/main" uri="{B025F937-C7B1-47D3-B67F-A62EFF666E3E}">
          <x14:id>{39A481D6-65C0-4C54-9C82-5F716F6460FE}</x14:id>
        </ext>
      </extLst>
    </cfRule>
  </conditionalFormatting>
  <conditionalFormatting sqref="I32:N32">
    <cfRule type="dataBar" priority="18">
      <dataBar>
        <cfvo type="num" val="0"/>
        <cfvo type="num" val="21"/>
        <color theme="2" tint="-0.499984740745262"/>
      </dataBar>
      <extLst>
        <ext xmlns:x14="http://schemas.microsoft.com/office/spreadsheetml/2009/9/main" uri="{B025F937-C7B1-47D3-B67F-A62EFF666E3E}">
          <x14:id>{7C55DCFD-1316-4E0C-9D8D-EAF1F91A75FA}</x14:id>
        </ext>
      </extLst>
    </cfRule>
  </conditionalFormatting>
  <conditionalFormatting sqref="I36:N36">
    <cfRule type="dataBar" priority="17">
      <dataBar>
        <cfvo type="num" val="0"/>
        <cfvo type="num" val="38"/>
        <color theme="9" tint="-0.249977111117893"/>
      </dataBar>
      <extLst>
        <ext xmlns:x14="http://schemas.microsoft.com/office/spreadsheetml/2009/9/main" uri="{B025F937-C7B1-47D3-B67F-A62EFF666E3E}">
          <x14:id>{9767ABE6-4FFF-4F16-9527-FDBE7244157E}</x14:id>
        </ext>
      </extLst>
    </cfRule>
  </conditionalFormatting>
  <conditionalFormatting sqref="I40:N40">
    <cfRule type="dataBar" priority="16">
      <dataBar>
        <cfvo type="num" val="0"/>
        <cfvo type="num" val="17"/>
        <color rgb="FF00B050"/>
      </dataBar>
      <extLst>
        <ext xmlns:x14="http://schemas.microsoft.com/office/spreadsheetml/2009/9/main" uri="{B025F937-C7B1-47D3-B67F-A62EFF666E3E}">
          <x14:id>{64D68665-3862-4D10-B8A8-50FEAA917D11}</x14:id>
        </ext>
      </extLst>
    </cfRule>
  </conditionalFormatting>
  <conditionalFormatting sqref="I24:N24">
    <cfRule type="dataBar" priority="15">
      <dataBar>
        <cfvo type="num" val="0"/>
        <cfvo type="num" val="7"/>
        <color theme="5" tint="-0.249977111117893"/>
      </dataBar>
      <extLst>
        <ext xmlns:x14="http://schemas.microsoft.com/office/spreadsheetml/2009/9/main" uri="{B025F937-C7B1-47D3-B67F-A62EFF666E3E}">
          <x14:id>{778F4A07-286F-4AD5-B963-CD9C0BE3D600}</x14:id>
        </ext>
      </extLst>
    </cfRule>
  </conditionalFormatting>
  <conditionalFormatting sqref="I16:N16">
    <cfRule type="dataBar" priority="14">
      <dataBar>
        <cfvo type="num" val="0"/>
        <cfvo type="num" val="11"/>
        <color theme="3"/>
      </dataBar>
      <extLst>
        <ext xmlns:x14="http://schemas.microsoft.com/office/spreadsheetml/2009/9/main" uri="{B025F937-C7B1-47D3-B67F-A62EFF666E3E}">
          <x14:id>{4C2F4AFD-B385-4B12-A136-3DE8A78FE83E}</x14:id>
        </ext>
      </extLst>
    </cfRule>
  </conditionalFormatting>
  <conditionalFormatting sqref="I52:N52">
    <cfRule type="dataBar" priority="13">
      <dataBar>
        <cfvo type="num" val="0"/>
        <cfvo type="num" val="24"/>
        <color rgb="FF00B0F0"/>
      </dataBar>
      <extLst>
        <ext xmlns:x14="http://schemas.microsoft.com/office/spreadsheetml/2009/9/main" uri="{B025F937-C7B1-47D3-B67F-A62EFF666E3E}">
          <x14:id>{78742BE6-5F1C-4014-B006-2FB163EE8BDF}</x14:id>
        </ext>
      </extLst>
    </cfRule>
  </conditionalFormatting>
  <conditionalFormatting sqref="I21:N21">
    <cfRule type="dataBar" priority="12">
      <dataBar>
        <cfvo type="num" val="0"/>
        <cfvo type="num" val="15"/>
        <color theme="2" tint="-0.499984740745262"/>
      </dataBar>
      <extLst>
        <ext xmlns:x14="http://schemas.microsoft.com/office/spreadsheetml/2009/9/main" uri="{B025F937-C7B1-47D3-B67F-A62EFF666E3E}">
          <x14:id>{15269292-581E-477A-87F5-7DC5D7866E3E}</x14:id>
        </ext>
      </extLst>
    </cfRule>
  </conditionalFormatting>
  <conditionalFormatting sqref="I45:N45">
    <cfRule type="dataBar" priority="11">
      <dataBar>
        <cfvo type="num" val="0"/>
        <cfvo type="num" val="21"/>
        <color theme="9" tint="-0.249977111117893"/>
      </dataBar>
      <extLst>
        <ext xmlns:x14="http://schemas.microsoft.com/office/spreadsheetml/2009/9/main" uri="{B025F937-C7B1-47D3-B67F-A62EFF666E3E}">
          <x14:id>{44AA6489-96C1-411F-B56D-5BCCB95DA3BF}</x14:id>
        </ext>
      </extLst>
    </cfRule>
  </conditionalFormatting>
  <conditionalFormatting sqref="I49:N49">
    <cfRule type="dataBar" priority="10">
      <dataBar>
        <cfvo type="num" val="0"/>
        <cfvo type="num" val="41"/>
        <color rgb="FF00B050"/>
      </dataBar>
      <extLst>
        <ext xmlns:x14="http://schemas.microsoft.com/office/spreadsheetml/2009/9/main" uri="{B025F937-C7B1-47D3-B67F-A62EFF666E3E}">
          <x14:id>{91B6D9F1-923A-4B74-907F-145F9E355FA1}</x14:id>
        </ext>
      </extLst>
    </cfRule>
  </conditionalFormatting>
  <conditionalFormatting sqref="I9:N9">
    <cfRule type="dataBar" priority="9">
      <dataBar>
        <cfvo type="num" val="0"/>
        <cfvo type="num" val="49"/>
        <color theme="5" tint="-0.249977111117893"/>
      </dataBar>
      <extLst>
        <ext xmlns:x14="http://schemas.microsoft.com/office/spreadsheetml/2009/9/main" uri="{B025F937-C7B1-47D3-B67F-A62EFF666E3E}">
          <x14:id>{204FF0CB-2A63-4602-A67A-772C2916455C}</x14:id>
        </ext>
      </extLst>
    </cfRule>
  </conditionalFormatting>
  <conditionalFormatting sqref="I13:N13">
    <cfRule type="dataBar" priority="8">
      <dataBar>
        <cfvo type="num" val="0"/>
        <cfvo type="num" val="43"/>
        <color theme="3"/>
      </dataBar>
      <extLst>
        <ext xmlns:x14="http://schemas.microsoft.com/office/spreadsheetml/2009/9/main" uri="{B025F937-C7B1-47D3-B67F-A62EFF666E3E}">
          <x14:id>{55F8C581-CC5C-4980-B6A7-8B0959FA53C5}</x14:id>
        </ext>
      </extLst>
    </cfRule>
  </conditionalFormatting>
  <conditionalFormatting sqref="I29:N29">
    <cfRule type="dataBar" priority="7">
      <dataBar>
        <cfvo type="num" val="0"/>
        <cfvo type="num" val="74"/>
        <color rgb="FF00B0F0"/>
      </dataBar>
      <extLst>
        <ext xmlns:x14="http://schemas.microsoft.com/office/spreadsheetml/2009/9/main" uri="{B025F937-C7B1-47D3-B67F-A62EFF666E3E}">
          <x14:id>{9776322D-6200-4AA9-9220-A46D41CD8304}</x14:id>
        </ext>
      </extLst>
    </cfRule>
  </conditionalFormatting>
  <conditionalFormatting sqref="I33:N33">
    <cfRule type="dataBar" priority="6">
      <dataBar>
        <cfvo type="num" val="0"/>
        <cfvo type="num" val="21"/>
        <color theme="2" tint="-0.499984740745262"/>
      </dataBar>
      <extLst>
        <ext xmlns:x14="http://schemas.microsoft.com/office/spreadsheetml/2009/9/main" uri="{B025F937-C7B1-47D3-B67F-A62EFF666E3E}">
          <x14:id>{17FCAF0C-0D9B-4C29-871E-71E2C06CFA44}</x14:id>
        </ext>
      </extLst>
    </cfRule>
  </conditionalFormatting>
  <conditionalFormatting sqref="I37:N37">
    <cfRule type="dataBar" priority="5">
      <dataBar>
        <cfvo type="num" val="0"/>
        <cfvo type="num" val="38"/>
        <color theme="9" tint="-0.249977111117893"/>
      </dataBar>
      <extLst>
        <ext xmlns:x14="http://schemas.microsoft.com/office/spreadsheetml/2009/9/main" uri="{B025F937-C7B1-47D3-B67F-A62EFF666E3E}">
          <x14:id>{7EB87CE5-2AA1-4592-A7EE-D0E4CCE38BA9}</x14:id>
        </ext>
      </extLst>
    </cfRule>
  </conditionalFormatting>
  <conditionalFormatting sqref="I41:N41">
    <cfRule type="dataBar" priority="4">
      <dataBar>
        <cfvo type="num" val="0"/>
        <cfvo type="num" val="17"/>
        <color rgb="FF00B050"/>
      </dataBar>
      <extLst>
        <ext xmlns:x14="http://schemas.microsoft.com/office/spreadsheetml/2009/9/main" uri="{B025F937-C7B1-47D3-B67F-A62EFF666E3E}">
          <x14:id>{BB69892F-CAFB-4139-9582-96004D6C6026}</x14:id>
        </ext>
      </extLst>
    </cfRule>
  </conditionalFormatting>
  <conditionalFormatting sqref="I25:N25">
    <cfRule type="dataBar" priority="3">
      <dataBar>
        <cfvo type="num" val="0"/>
        <cfvo type="num" val="7"/>
        <color theme="5" tint="-0.249977111117893"/>
      </dataBar>
      <extLst>
        <ext xmlns:x14="http://schemas.microsoft.com/office/spreadsheetml/2009/9/main" uri="{B025F937-C7B1-47D3-B67F-A62EFF666E3E}">
          <x14:id>{07306AB3-BD91-43DE-867A-BB16639F52A3}</x14:id>
        </ext>
      </extLst>
    </cfRule>
  </conditionalFormatting>
  <conditionalFormatting sqref="I17:N17">
    <cfRule type="dataBar" priority="2">
      <dataBar>
        <cfvo type="num" val="0"/>
        <cfvo type="num" val="11"/>
        <color theme="3"/>
      </dataBar>
      <extLst>
        <ext xmlns:x14="http://schemas.microsoft.com/office/spreadsheetml/2009/9/main" uri="{B025F937-C7B1-47D3-B67F-A62EFF666E3E}">
          <x14:id>{CECC4AC4-D681-4548-85B9-7AEBCCBC0A85}</x14:id>
        </ext>
      </extLst>
    </cfRule>
  </conditionalFormatting>
  <hyperlinks>
    <hyperlink ref="A2" location="Contents!A1" display="Back to contents"/>
  </hyperlink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9145ECE3-F72D-48AE-A187-3CE97C338DD3}">
            <x14:dataBar minLength="0" maxLength="100" gradient="0">
              <x14:cfvo type="num">
                <xm:f>0</xm:f>
              </x14:cfvo>
              <x14:cfvo type="num">
                <xm:f>24</xm:f>
              </x14:cfvo>
              <x14:negativeFillColor rgb="FFFF0000"/>
              <x14:axisColor rgb="FF000000"/>
            </x14:dataBar>
          </x14:cfRule>
          <xm:sqref>I53:N53</xm:sqref>
        </x14:conditionalFormatting>
        <x14:conditionalFormatting xmlns:xm="http://schemas.microsoft.com/office/excel/2006/main">
          <x14:cfRule type="dataBar" id="{0F14E6AB-8635-42C7-A6FB-419AE9629AA5}">
            <x14:dataBar minLength="0" maxLength="100" gradient="0">
              <x14:cfvo type="num">
                <xm:f>0</xm:f>
              </x14:cfvo>
              <x14:cfvo type="num">
                <xm:f>15</xm:f>
              </x14:cfvo>
              <x14:negativeFillColor rgb="FFFF0000"/>
              <x14:axisColor rgb="FF000000"/>
            </x14:dataBar>
          </x14:cfRule>
          <xm:sqref>I18:N18</xm:sqref>
        </x14:conditionalFormatting>
        <x14:conditionalFormatting xmlns:xm="http://schemas.microsoft.com/office/excel/2006/main">
          <x14:cfRule type="dataBar" id="{9AB60B87-E851-4D15-83B9-C793F4B983DD}">
            <x14:dataBar minLength="0" maxLength="100" gradient="0">
              <x14:cfvo type="num">
                <xm:f>0</xm:f>
              </x14:cfvo>
              <x14:cfvo type="num">
                <xm:f>21</xm:f>
              </x14:cfvo>
              <x14:negativeFillColor rgb="FFFF0000"/>
              <x14:axisColor rgb="FF000000"/>
            </x14:dataBar>
          </x14:cfRule>
          <xm:sqref>I42:N42</xm:sqref>
        </x14:conditionalFormatting>
        <x14:conditionalFormatting xmlns:xm="http://schemas.microsoft.com/office/excel/2006/main">
          <x14:cfRule type="dataBar" id="{F1A16986-5023-44C9-8D07-3861E569648E}">
            <x14:dataBar minLength="0" maxLength="100" gradient="0">
              <x14:cfvo type="num">
                <xm:f>0</xm:f>
              </x14:cfvo>
              <x14:cfvo type="num">
                <xm:f>41</xm:f>
              </x14:cfvo>
              <x14:negativeFillColor rgb="FFFF0000"/>
              <x14:axisColor rgb="FF000000"/>
            </x14:dataBar>
          </x14:cfRule>
          <xm:sqref>I46:N46</xm:sqref>
        </x14:conditionalFormatting>
        <x14:conditionalFormatting xmlns:xm="http://schemas.microsoft.com/office/excel/2006/main">
          <x14:cfRule type="dataBar" id="{601782E7-3E34-46BB-87F6-3770F5669DD9}">
            <x14:dataBar minLength="0" maxLength="100" gradient="0">
              <x14:cfvo type="num">
                <xm:f>0</xm:f>
              </x14:cfvo>
              <x14:cfvo type="num">
                <xm:f>49</xm:f>
              </x14:cfvo>
              <x14:negativeFillColor rgb="FFFF0000"/>
              <x14:axisColor rgb="FF000000"/>
            </x14:dataBar>
          </x14:cfRule>
          <xm:sqref>I6:N6</xm:sqref>
        </x14:conditionalFormatting>
        <x14:conditionalFormatting xmlns:xm="http://schemas.microsoft.com/office/excel/2006/main">
          <x14:cfRule type="dataBar" id="{69B847AD-B1BE-410A-86C7-C378F2FEF444}">
            <x14:dataBar minLength="0" maxLength="100" gradient="0">
              <x14:cfvo type="num">
                <xm:f>0</xm:f>
              </x14:cfvo>
              <x14:cfvo type="num">
                <xm:f>43</xm:f>
              </x14:cfvo>
              <x14:negativeFillColor rgb="FFFF0000"/>
              <x14:axisColor rgb="FF000000"/>
            </x14:dataBar>
          </x14:cfRule>
          <xm:sqref>I10:N10</xm:sqref>
        </x14:conditionalFormatting>
        <x14:conditionalFormatting xmlns:xm="http://schemas.microsoft.com/office/excel/2006/main">
          <x14:cfRule type="dataBar" id="{7E61B0D1-F7E6-41F8-A64E-A4BF493A4822}">
            <x14:dataBar minLength="0" maxLength="100" gradient="0">
              <x14:cfvo type="num">
                <xm:f>0</xm:f>
              </x14:cfvo>
              <x14:cfvo type="num">
                <xm:f>74</xm:f>
              </x14:cfvo>
              <x14:negativeFillColor rgb="FFFF0000"/>
              <x14:axisColor rgb="FF000000"/>
            </x14:dataBar>
          </x14:cfRule>
          <xm:sqref>I26:N26</xm:sqref>
        </x14:conditionalFormatting>
        <x14:conditionalFormatting xmlns:xm="http://schemas.microsoft.com/office/excel/2006/main">
          <x14:cfRule type="dataBar" id="{6BFAB315-8640-4BF1-956B-B703ABBFC8F9}">
            <x14:dataBar minLength="0" maxLength="100" gradient="0">
              <x14:cfvo type="num">
                <xm:f>0</xm:f>
              </x14:cfvo>
              <x14:cfvo type="num">
                <xm:f>21</xm:f>
              </x14:cfvo>
              <x14:negativeFillColor rgb="FFFF0000"/>
              <x14:axisColor rgb="FF000000"/>
            </x14:dataBar>
          </x14:cfRule>
          <xm:sqref>I30:N30</xm:sqref>
        </x14:conditionalFormatting>
        <x14:conditionalFormatting xmlns:xm="http://schemas.microsoft.com/office/excel/2006/main">
          <x14:cfRule type="dataBar" id="{0C290A75-796E-4E79-86AD-707870DD4891}">
            <x14:dataBar minLength="0" maxLength="100" gradient="0">
              <x14:cfvo type="num">
                <xm:f>0</xm:f>
              </x14:cfvo>
              <x14:cfvo type="num">
                <xm:f>38</xm:f>
              </x14:cfvo>
              <x14:negativeFillColor rgb="FFFF0000"/>
              <x14:axisColor rgb="FF000000"/>
            </x14:dataBar>
          </x14:cfRule>
          <xm:sqref>I34:N34</xm:sqref>
        </x14:conditionalFormatting>
        <x14:conditionalFormatting xmlns:xm="http://schemas.microsoft.com/office/excel/2006/main">
          <x14:cfRule type="dataBar" id="{9DCAA0FD-EAB3-4388-BD43-65B06030E2BE}">
            <x14:dataBar minLength="0" maxLength="100" gradient="0">
              <x14:cfvo type="num">
                <xm:f>0</xm:f>
              </x14:cfvo>
              <x14:cfvo type="num">
                <xm:f>17</xm:f>
              </x14:cfvo>
              <x14:negativeFillColor rgb="FFFF0000"/>
              <x14:axisColor rgb="FF000000"/>
            </x14:dataBar>
          </x14:cfRule>
          <xm:sqref>I38:N38</xm:sqref>
        </x14:conditionalFormatting>
        <x14:conditionalFormatting xmlns:xm="http://schemas.microsoft.com/office/excel/2006/main">
          <x14:cfRule type="dataBar" id="{83B6E447-6267-4A87-8CAB-D8CD546AF239}">
            <x14:dataBar minLength="0" maxLength="100" gradient="0">
              <x14:cfvo type="num">
                <xm:f>0</xm:f>
              </x14:cfvo>
              <x14:cfvo type="num">
                <xm:f>7</xm:f>
              </x14:cfvo>
              <x14:negativeFillColor rgb="FFFF0000"/>
              <x14:axisColor rgb="FF000000"/>
            </x14:dataBar>
          </x14:cfRule>
          <xm:sqref>I22:N22</xm:sqref>
        </x14:conditionalFormatting>
        <x14:conditionalFormatting xmlns:xm="http://schemas.microsoft.com/office/excel/2006/main">
          <x14:cfRule type="dataBar" id="{CF888388-D9F9-4062-8C5B-A6043FE4B8EC}">
            <x14:dataBar minLength="0" maxLength="100" gradient="0">
              <x14:cfvo type="num">
                <xm:f>0</xm:f>
              </x14:cfvo>
              <x14:cfvo type="num">
                <xm:f>11</xm:f>
              </x14:cfvo>
              <x14:negativeFillColor rgb="FFFF0000"/>
              <x14:axisColor rgb="FF000000"/>
            </x14:dataBar>
          </x14:cfRule>
          <xm:sqref>I14:N14</xm:sqref>
        </x14:conditionalFormatting>
        <x14:conditionalFormatting xmlns:xm="http://schemas.microsoft.com/office/excel/2006/main">
          <x14:cfRule type="dataBar" id="{61AF7A36-B2C9-48BD-925E-5AE533D41FB8}">
            <x14:dataBar minLength="0" maxLength="100" gradient="0">
              <x14:cfvo type="num">
                <xm:f>0</xm:f>
              </x14:cfvo>
              <x14:cfvo type="num">
                <xm:f>24</xm:f>
              </x14:cfvo>
              <x14:negativeFillColor rgb="FFFF0000"/>
              <x14:axisColor rgb="FF000000"/>
            </x14:dataBar>
          </x14:cfRule>
          <xm:sqref>I50:N50</xm:sqref>
        </x14:conditionalFormatting>
        <x14:conditionalFormatting xmlns:xm="http://schemas.microsoft.com/office/excel/2006/main">
          <x14:cfRule type="dataBar" id="{D24D66C4-34D8-492F-8132-AA73FF49F167}">
            <x14:dataBar minLength="0" maxLength="100" gradient="0">
              <x14:cfvo type="num">
                <xm:f>0</xm:f>
              </x14:cfvo>
              <x14:cfvo type="num">
                <xm:f>15</xm:f>
              </x14:cfvo>
              <x14:negativeFillColor rgb="FFFF0000"/>
              <x14:axisColor rgb="FF000000"/>
            </x14:dataBar>
          </x14:cfRule>
          <xm:sqref>I19:N19</xm:sqref>
        </x14:conditionalFormatting>
        <x14:conditionalFormatting xmlns:xm="http://schemas.microsoft.com/office/excel/2006/main">
          <x14:cfRule type="dataBar" id="{B665C957-AA02-491A-83A5-917FE764423A}">
            <x14:dataBar minLength="0" maxLength="100" gradient="0">
              <x14:cfvo type="num">
                <xm:f>0</xm:f>
              </x14:cfvo>
              <x14:cfvo type="num">
                <xm:f>21</xm:f>
              </x14:cfvo>
              <x14:negativeFillColor rgb="FFFF0000"/>
              <x14:axisColor rgb="FF000000"/>
            </x14:dataBar>
          </x14:cfRule>
          <xm:sqref>I43:N43</xm:sqref>
        </x14:conditionalFormatting>
        <x14:conditionalFormatting xmlns:xm="http://schemas.microsoft.com/office/excel/2006/main">
          <x14:cfRule type="dataBar" id="{0061779C-4063-4DAC-B585-432117ED226B}">
            <x14:dataBar minLength="0" maxLength="100" gradient="0">
              <x14:cfvo type="num">
                <xm:f>0</xm:f>
              </x14:cfvo>
              <x14:cfvo type="num">
                <xm:f>41</xm:f>
              </x14:cfvo>
              <x14:negativeFillColor rgb="FFFF0000"/>
              <x14:axisColor rgb="FF000000"/>
            </x14:dataBar>
          </x14:cfRule>
          <xm:sqref>I47:N47</xm:sqref>
        </x14:conditionalFormatting>
        <x14:conditionalFormatting xmlns:xm="http://schemas.microsoft.com/office/excel/2006/main">
          <x14:cfRule type="dataBar" id="{F1FE1E40-87FC-478C-B0DD-7536588F59AF}">
            <x14:dataBar minLength="0" maxLength="100" gradient="0">
              <x14:cfvo type="num">
                <xm:f>0</xm:f>
              </x14:cfvo>
              <x14:cfvo type="num">
                <xm:f>49</xm:f>
              </x14:cfvo>
              <x14:negativeFillColor rgb="FFFF0000"/>
              <x14:axisColor rgb="FF000000"/>
            </x14:dataBar>
          </x14:cfRule>
          <xm:sqref>I7:N7</xm:sqref>
        </x14:conditionalFormatting>
        <x14:conditionalFormatting xmlns:xm="http://schemas.microsoft.com/office/excel/2006/main">
          <x14:cfRule type="dataBar" id="{B43898B4-65DD-4F64-B697-BAEF16BE7F9D}">
            <x14:dataBar minLength="0" maxLength="100" gradient="0">
              <x14:cfvo type="num">
                <xm:f>0</xm:f>
              </x14:cfvo>
              <x14:cfvo type="num">
                <xm:f>43</xm:f>
              </x14:cfvo>
              <x14:negativeFillColor rgb="FFFF0000"/>
              <x14:axisColor rgb="FF000000"/>
            </x14:dataBar>
          </x14:cfRule>
          <xm:sqref>I11:N11</xm:sqref>
        </x14:conditionalFormatting>
        <x14:conditionalFormatting xmlns:xm="http://schemas.microsoft.com/office/excel/2006/main">
          <x14:cfRule type="dataBar" id="{61B5CB41-4A13-411E-AFE4-DD19BCD8574C}">
            <x14:dataBar minLength="0" maxLength="100" gradient="0">
              <x14:cfvo type="num">
                <xm:f>0</xm:f>
              </x14:cfvo>
              <x14:cfvo type="num">
                <xm:f>74</xm:f>
              </x14:cfvo>
              <x14:negativeFillColor rgb="FFFF0000"/>
              <x14:axisColor rgb="FF000000"/>
            </x14:dataBar>
          </x14:cfRule>
          <xm:sqref>I27:N27</xm:sqref>
        </x14:conditionalFormatting>
        <x14:conditionalFormatting xmlns:xm="http://schemas.microsoft.com/office/excel/2006/main">
          <x14:cfRule type="dataBar" id="{B4FC815E-AA3A-40DB-802C-6352B496EF75}">
            <x14:dataBar minLength="0" maxLength="100" gradient="0">
              <x14:cfvo type="num">
                <xm:f>0</xm:f>
              </x14:cfvo>
              <x14:cfvo type="num">
                <xm:f>21</xm:f>
              </x14:cfvo>
              <x14:negativeFillColor rgb="FFFF0000"/>
              <x14:axisColor rgb="FF000000"/>
            </x14:dataBar>
          </x14:cfRule>
          <xm:sqref>I31:N31</xm:sqref>
        </x14:conditionalFormatting>
        <x14:conditionalFormatting xmlns:xm="http://schemas.microsoft.com/office/excel/2006/main">
          <x14:cfRule type="dataBar" id="{2AE41371-1F1F-49B7-8536-494378F2D453}">
            <x14:dataBar minLength="0" maxLength="100" gradient="0">
              <x14:cfvo type="num">
                <xm:f>0</xm:f>
              </x14:cfvo>
              <x14:cfvo type="num">
                <xm:f>38</xm:f>
              </x14:cfvo>
              <x14:negativeFillColor rgb="FFFF0000"/>
              <x14:axisColor rgb="FF000000"/>
            </x14:dataBar>
          </x14:cfRule>
          <xm:sqref>I35:N35</xm:sqref>
        </x14:conditionalFormatting>
        <x14:conditionalFormatting xmlns:xm="http://schemas.microsoft.com/office/excel/2006/main">
          <x14:cfRule type="dataBar" id="{FC1408D9-E00E-4630-870E-A3BC0BDED9FB}">
            <x14:dataBar minLength="0" maxLength="100" gradient="0">
              <x14:cfvo type="num">
                <xm:f>0</xm:f>
              </x14:cfvo>
              <x14:cfvo type="num">
                <xm:f>17</xm:f>
              </x14:cfvo>
              <x14:negativeFillColor rgb="FFFF0000"/>
              <x14:axisColor rgb="FF000000"/>
            </x14:dataBar>
          </x14:cfRule>
          <xm:sqref>I39:N39</xm:sqref>
        </x14:conditionalFormatting>
        <x14:conditionalFormatting xmlns:xm="http://schemas.microsoft.com/office/excel/2006/main">
          <x14:cfRule type="dataBar" id="{59C1B0FD-51E5-41B2-B01A-7D0F28E33344}">
            <x14:dataBar minLength="0" maxLength="100" gradient="0">
              <x14:cfvo type="num">
                <xm:f>0</xm:f>
              </x14:cfvo>
              <x14:cfvo type="num">
                <xm:f>7</xm:f>
              </x14:cfvo>
              <x14:negativeFillColor rgb="FFFF0000"/>
              <x14:axisColor rgb="FF000000"/>
            </x14:dataBar>
          </x14:cfRule>
          <xm:sqref>I23:N23</xm:sqref>
        </x14:conditionalFormatting>
        <x14:conditionalFormatting xmlns:xm="http://schemas.microsoft.com/office/excel/2006/main">
          <x14:cfRule type="dataBar" id="{18FFCBB8-665B-42BB-8EC0-8ADF805BFFF8}">
            <x14:dataBar minLength="0" maxLength="100" gradient="0">
              <x14:cfvo type="num">
                <xm:f>0</xm:f>
              </x14:cfvo>
              <x14:cfvo type="num">
                <xm:f>11</xm:f>
              </x14:cfvo>
              <x14:negativeFillColor rgb="FFFF0000"/>
              <x14:axisColor rgb="FF000000"/>
            </x14:dataBar>
          </x14:cfRule>
          <xm:sqref>I15:N15</xm:sqref>
        </x14:conditionalFormatting>
        <x14:conditionalFormatting xmlns:xm="http://schemas.microsoft.com/office/excel/2006/main">
          <x14:cfRule type="dataBar" id="{CA12BDB8-3E56-47F8-94B5-74F2732D9FD2}">
            <x14:dataBar minLength="0" maxLength="100" gradient="0">
              <x14:cfvo type="num">
                <xm:f>0</xm:f>
              </x14:cfvo>
              <x14:cfvo type="num">
                <xm:f>24</xm:f>
              </x14:cfvo>
              <x14:negativeFillColor rgb="FFFF0000"/>
              <x14:axisColor rgb="FF000000"/>
            </x14:dataBar>
          </x14:cfRule>
          <xm:sqref>I51:N51</xm:sqref>
        </x14:conditionalFormatting>
        <x14:conditionalFormatting xmlns:xm="http://schemas.microsoft.com/office/excel/2006/main">
          <x14:cfRule type="dataBar" id="{6AA5BB2D-6D3E-49DD-BCE9-C7B025C4F7A3}">
            <x14:dataBar minLength="0" maxLength="100" gradient="0">
              <x14:cfvo type="num">
                <xm:f>0</xm:f>
              </x14:cfvo>
              <x14:cfvo type="num">
                <xm:f>15</xm:f>
              </x14:cfvo>
              <x14:negativeFillColor rgb="FFFF0000"/>
              <x14:axisColor rgb="FF000000"/>
            </x14:dataBar>
          </x14:cfRule>
          <xm:sqref>I20:N20</xm:sqref>
        </x14:conditionalFormatting>
        <x14:conditionalFormatting xmlns:xm="http://schemas.microsoft.com/office/excel/2006/main">
          <x14:cfRule type="dataBar" id="{663A3580-26F0-40AB-B465-4D32A999A8E3}">
            <x14:dataBar minLength="0" maxLength="100" gradient="0">
              <x14:cfvo type="num">
                <xm:f>0</xm:f>
              </x14:cfvo>
              <x14:cfvo type="num">
                <xm:f>21</xm:f>
              </x14:cfvo>
              <x14:negativeFillColor rgb="FFFF0000"/>
              <x14:axisColor rgb="FF000000"/>
            </x14:dataBar>
          </x14:cfRule>
          <xm:sqref>I44:N44</xm:sqref>
        </x14:conditionalFormatting>
        <x14:conditionalFormatting xmlns:xm="http://schemas.microsoft.com/office/excel/2006/main">
          <x14:cfRule type="dataBar" id="{33E30D6A-A5CD-4065-86D3-8AAF12153CB4}">
            <x14:dataBar minLength="0" maxLength="100" gradient="0">
              <x14:cfvo type="num">
                <xm:f>0</xm:f>
              </x14:cfvo>
              <x14:cfvo type="num">
                <xm:f>41</xm:f>
              </x14:cfvo>
              <x14:negativeFillColor rgb="FFFF0000"/>
              <x14:axisColor rgb="FF000000"/>
            </x14:dataBar>
          </x14:cfRule>
          <xm:sqref>I48:N48</xm:sqref>
        </x14:conditionalFormatting>
        <x14:conditionalFormatting xmlns:xm="http://schemas.microsoft.com/office/excel/2006/main">
          <x14:cfRule type="dataBar" id="{DBC222ED-C395-4CA3-B142-05A8CE7C64B1}">
            <x14:dataBar minLength="0" maxLength="100" gradient="0">
              <x14:cfvo type="num">
                <xm:f>0</xm:f>
              </x14:cfvo>
              <x14:cfvo type="num">
                <xm:f>49</xm:f>
              </x14:cfvo>
              <x14:negativeFillColor rgb="FFFF0000"/>
              <x14:axisColor rgb="FF000000"/>
            </x14:dataBar>
          </x14:cfRule>
          <xm:sqref>I8:N8</xm:sqref>
        </x14:conditionalFormatting>
        <x14:conditionalFormatting xmlns:xm="http://schemas.microsoft.com/office/excel/2006/main">
          <x14:cfRule type="dataBar" id="{3E995512-14FE-42E3-9BB1-D4417B234951}">
            <x14:dataBar minLength="0" maxLength="100" gradient="0">
              <x14:cfvo type="num">
                <xm:f>0</xm:f>
              </x14:cfvo>
              <x14:cfvo type="num">
                <xm:f>43</xm:f>
              </x14:cfvo>
              <x14:negativeFillColor rgb="FFFF0000"/>
              <x14:axisColor rgb="FF000000"/>
            </x14:dataBar>
          </x14:cfRule>
          <xm:sqref>I12:N12</xm:sqref>
        </x14:conditionalFormatting>
        <x14:conditionalFormatting xmlns:xm="http://schemas.microsoft.com/office/excel/2006/main">
          <x14:cfRule type="dataBar" id="{39A481D6-65C0-4C54-9C82-5F716F6460FE}">
            <x14:dataBar minLength="0" maxLength="100" gradient="0">
              <x14:cfvo type="num">
                <xm:f>0</xm:f>
              </x14:cfvo>
              <x14:cfvo type="num">
                <xm:f>74</xm:f>
              </x14:cfvo>
              <x14:negativeFillColor rgb="FFFF0000"/>
              <x14:axisColor rgb="FF000000"/>
            </x14:dataBar>
          </x14:cfRule>
          <xm:sqref>I28:N28</xm:sqref>
        </x14:conditionalFormatting>
        <x14:conditionalFormatting xmlns:xm="http://schemas.microsoft.com/office/excel/2006/main">
          <x14:cfRule type="dataBar" id="{7C55DCFD-1316-4E0C-9D8D-EAF1F91A75FA}">
            <x14:dataBar minLength="0" maxLength="100" gradient="0">
              <x14:cfvo type="num">
                <xm:f>0</xm:f>
              </x14:cfvo>
              <x14:cfvo type="num">
                <xm:f>21</xm:f>
              </x14:cfvo>
              <x14:negativeFillColor rgb="FFFF0000"/>
              <x14:axisColor rgb="FF000000"/>
            </x14:dataBar>
          </x14:cfRule>
          <xm:sqref>I32:N32</xm:sqref>
        </x14:conditionalFormatting>
        <x14:conditionalFormatting xmlns:xm="http://schemas.microsoft.com/office/excel/2006/main">
          <x14:cfRule type="dataBar" id="{9767ABE6-4FFF-4F16-9527-FDBE7244157E}">
            <x14:dataBar minLength="0" maxLength="100" gradient="0">
              <x14:cfvo type="num">
                <xm:f>0</xm:f>
              </x14:cfvo>
              <x14:cfvo type="num">
                <xm:f>38</xm:f>
              </x14:cfvo>
              <x14:negativeFillColor rgb="FFFF0000"/>
              <x14:axisColor rgb="FF000000"/>
            </x14:dataBar>
          </x14:cfRule>
          <xm:sqref>I36:N36</xm:sqref>
        </x14:conditionalFormatting>
        <x14:conditionalFormatting xmlns:xm="http://schemas.microsoft.com/office/excel/2006/main">
          <x14:cfRule type="dataBar" id="{64D68665-3862-4D10-B8A8-50FEAA917D11}">
            <x14:dataBar minLength="0" maxLength="100" gradient="0">
              <x14:cfvo type="num">
                <xm:f>0</xm:f>
              </x14:cfvo>
              <x14:cfvo type="num">
                <xm:f>17</xm:f>
              </x14:cfvo>
              <x14:negativeFillColor rgb="FFFF0000"/>
              <x14:axisColor rgb="FF000000"/>
            </x14:dataBar>
          </x14:cfRule>
          <xm:sqref>I40:N40</xm:sqref>
        </x14:conditionalFormatting>
        <x14:conditionalFormatting xmlns:xm="http://schemas.microsoft.com/office/excel/2006/main">
          <x14:cfRule type="dataBar" id="{778F4A07-286F-4AD5-B963-CD9C0BE3D600}">
            <x14:dataBar minLength="0" maxLength="100" gradient="0">
              <x14:cfvo type="num">
                <xm:f>0</xm:f>
              </x14:cfvo>
              <x14:cfvo type="num">
                <xm:f>7</xm:f>
              </x14:cfvo>
              <x14:negativeFillColor rgb="FFFF0000"/>
              <x14:axisColor rgb="FF000000"/>
            </x14:dataBar>
          </x14:cfRule>
          <xm:sqref>I24:N24</xm:sqref>
        </x14:conditionalFormatting>
        <x14:conditionalFormatting xmlns:xm="http://schemas.microsoft.com/office/excel/2006/main">
          <x14:cfRule type="dataBar" id="{4C2F4AFD-B385-4B12-A136-3DE8A78FE83E}">
            <x14:dataBar minLength="0" maxLength="100" gradient="0">
              <x14:cfvo type="num">
                <xm:f>0</xm:f>
              </x14:cfvo>
              <x14:cfvo type="num">
                <xm:f>11</xm:f>
              </x14:cfvo>
              <x14:negativeFillColor rgb="FFFF0000"/>
              <x14:axisColor rgb="FF000000"/>
            </x14:dataBar>
          </x14:cfRule>
          <xm:sqref>I16:N16</xm:sqref>
        </x14:conditionalFormatting>
        <x14:conditionalFormatting xmlns:xm="http://schemas.microsoft.com/office/excel/2006/main">
          <x14:cfRule type="dataBar" id="{78742BE6-5F1C-4014-B006-2FB163EE8BDF}">
            <x14:dataBar minLength="0" maxLength="100" gradient="0">
              <x14:cfvo type="num">
                <xm:f>0</xm:f>
              </x14:cfvo>
              <x14:cfvo type="num">
                <xm:f>24</xm:f>
              </x14:cfvo>
              <x14:negativeFillColor rgb="FFFF0000"/>
              <x14:axisColor rgb="FF000000"/>
            </x14:dataBar>
          </x14:cfRule>
          <xm:sqref>I52:N52</xm:sqref>
        </x14:conditionalFormatting>
        <x14:conditionalFormatting xmlns:xm="http://schemas.microsoft.com/office/excel/2006/main">
          <x14:cfRule type="dataBar" id="{15269292-581E-477A-87F5-7DC5D7866E3E}">
            <x14:dataBar minLength="0" maxLength="100" gradient="0">
              <x14:cfvo type="num">
                <xm:f>0</xm:f>
              </x14:cfvo>
              <x14:cfvo type="num">
                <xm:f>15</xm:f>
              </x14:cfvo>
              <x14:negativeFillColor rgb="FFFF0000"/>
              <x14:axisColor rgb="FF000000"/>
            </x14:dataBar>
          </x14:cfRule>
          <xm:sqref>I21:N21</xm:sqref>
        </x14:conditionalFormatting>
        <x14:conditionalFormatting xmlns:xm="http://schemas.microsoft.com/office/excel/2006/main">
          <x14:cfRule type="dataBar" id="{44AA6489-96C1-411F-B56D-5BCCB95DA3BF}">
            <x14:dataBar minLength="0" maxLength="100" gradient="0">
              <x14:cfvo type="num">
                <xm:f>0</xm:f>
              </x14:cfvo>
              <x14:cfvo type="num">
                <xm:f>21</xm:f>
              </x14:cfvo>
              <x14:negativeFillColor rgb="FFFF0000"/>
              <x14:axisColor rgb="FF000000"/>
            </x14:dataBar>
          </x14:cfRule>
          <xm:sqref>I45:N45</xm:sqref>
        </x14:conditionalFormatting>
        <x14:conditionalFormatting xmlns:xm="http://schemas.microsoft.com/office/excel/2006/main">
          <x14:cfRule type="dataBar" id="{91B6D9F1-923A-4B74-907F-145F9E355FA1}">
            <x14:dataBar minLength="0" maxLength="100" gradient="0">
              <x14:cfvo type="num">
                <xm:f>0</xm:f>
              </x14:cfvo>
              <x14:cfvo type="num">
                <xm:f>41</xm:f>
              </x14:cfvo>
              <x14:negativeFillColor rgb="FFFF0000"/>
              <x14:axisColor rgb="FF000000"/>
            </x14:dataBar>
          </x14:cfRule>
          <xm:sqref>I49:N49</xm:sqref>
        </x14:conditionalFormatting>
        <x14:conditionalFormatting xmlns:xm="http://schemas.microsoft.com/office/excel/2006/main">
          <x14:cfRule type="dataBar" id="{204FF0CB-2A63-4602-A67A-772C2916455C}">
            <x14:dataBar minLength="0" maxLength="100" gradient="0">
              <x14:cfvo type="num">
                <xm:f>0</xm:f>
              </x14:cfvo>
              <x14:cfvo type="num">
                <xm:f>49</xm:f>
              </x14:cfvo>
              <x14:negativeFillColor rgb="FFFF0000"/>
              <x14:axisColor rgb="FF000000"/>
            </x14:dataBar>
          </x14:cfRule>
          <xm:sqref>I9:N9</xm:sqref>
        </x14:conditionalFormatting>
        <x14:conditionalFormatting xmlns:xm="http://schemas.microsoft.com/office/excel/2006/main">
          <x14:cfRule type="dataBar" id="{55F8C581-CC5C-4980-B6A7-8B0959FA53C5}">
            <x14:dataBar minLength="0" maxLength="100" gradient="0">
              <x14:cfvo type="num">
                <xm:f>0</xm:f>
              </x14:cfvo>
              <x14:cfvo type="num">
                <xm:f>43</xm:f>
              </x14:cfvo>
              <x14:negativeFillColor rgb="FFFF0000"/>
              <x14:axisColor rgb="FF000000"/>
            </x14:dataBar>
          </x14:cfRule>
          <xm:sqref>I13:N13</xm:sqref>
        </x14:conditionalFormatting>
        <x14:conditionalFormatting xmlns:xm="http://schemas.microsoft.com/office/excel/2006/main">
          <x14:cfRule type="dataBar" id="{9776322D-6200-4AA9-9220-A46D41CD8304}">
            <x14:dataBar minLength="0" maxLength="100" gradient="0">
              <x14:cfvo type="num">
                <xm:f>0</xm:f>
              </x14:cfvo>
              <x14:cfvo type="num">
                <xm:f>74</xm:f>
              </x14:cfvo>
              <x14:negativeFillColor rgb="FFFF0000"/>
              <x14:axisColor rgb="FF000000"/>
            </x14:dataBar>
          </x14:cfRule>
          <xm:sqref>I29:N29</xm:sqref>
        </x14:conditionalFormatting>
        <x14:conditionalFormatting xmlns:xm="http://schemas.microsoft.com/office/excel/2006/main">
          <x14:cfRule type="dataBar" id="{17FCAF0C-0D9B-4C29-871E-71E2C06CFA44}">
            <x14:dataBar minLength="0" maxLength="100" gradient="0">
              <x14:cfvo type="num">
                <xm:f>0</xm:f>
              </x14:cfvo>
              <x14:cfvo type="num">
                <xm:f>21</xm:f>
              </x14:cfvo>
              <x14:negativeFillColor rgb="FFFF0000"/>
              <x14:axisColor rgb="FF000000"/>
            </x14:dataBar>
          </x14:cfRule>
          <xm:sqref>I33:N33</xm:sqref>
        </x14:conditionalFormatting>
        <x14:conditionalFormatting xmlns:xm="http://schemas.microsoft.com/office/excel/2006/main">
          <x14:cfRule type="dataBar" id="{7EB87CE5-2AA1-4592-A7EE-D0E4CCE38BA9}">
            <x14:dataBar minLength="0" maxLength="100" gradient="0">
              <x14:cfvo type="num">
                <xm:f>0</xm:f>
              </x14:cfvo>
              <x14:cfvo type="num">
                <xm:f>38</xm:f>
              </x14:cfvo>
              <x14:negativeFillColor rgb="FFFF0000"/>
              <x14:axisColor rgb="FF000000"/>
            </x14:dataBar>
          </x14:cfRule>
          <xm:sqref>I37:N37</xm:sqref>
        </x14:conditionalFormatting>
        <x14:conditionalFormatting xmlns:xm="http://schemas.microsoft.com/office/excel/2006/main">
          <x14:cfRule type="dataBar" id="{BB69892F-CAFB-4139-9582-96004D6C6026}">
            <x14:dataBar minLength="0" maxLength="100" gradient="0">
              <x14:cfvo type="num">
                <xm:f>0</xm:f>
              </x14:cfvo>
              <x14:cfvo type="num">
                <xm:f>17</xm:f>
              </x14:cfvo>
              <x14:negativeFillColor rgb="FFFF0000"/>
              <x14:axisColor rgb="FF000000"/>
            </x14:dataBar>
          </x14:cfRule>
          <xm:sqref>I41:N41</xm:sqref>
        </x14:conditionalFormatting>
        <x14:conditionalFormatting xmlns:xm="http://schemas.microsoft.com/office/excel/2006/main">
          <x14:cfRule type="dataBar" id="{07306AB3-BD91-43DE-867A-BB16639F52A3}">
            <x14:dataBar minLength="0" maxLength="100" gradient="0">
              <x14:cfvo type="num">
                <xm:f>0</xm:f>
              </x14:cfvo>
              <x14:cfvo type="num">
                <xm:f>7</xm:f>
              </x14:cfvo>
              <x14:negativeFillColor rgb="FFFF0000"/>
              <x14:axisColor rgb="FF000000"/>
            </x14:dataBar>
          </x14:cfRule>
          <xm:sqref>I25:N25</xm:sqref>
        </x14:conditionalFormatting>
        <x14:conditionalFormatting xmlns:xm="http://schemas.microsoft.com/office/excel/2006/main">
          <x14:cfRule type="dataBar" id="{CECC4AC4-D681-4548-85B9-7AEBCCBC0A85}">
            <x14:dataBar minLength="0" maxLength="100" gradient="0">
              <x14:cfvo type="num">
                <xm:f>0</xm:f>
              </x14:cfvo>
              <x14:cfvo type="num">
                <xm:f>11</xm:f>
              </x14:cfvo>
              <x14:negativeFillColor rgb="FFFF0000"/>
              <x14:axisColor rgb="FF000000"/>
            </x14:dataBar>
          </x14:cfRule>
          <xm:sqref>I17:N17</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4"/>
  <sheetViews>
    <sheetView showGridLines="0" workbookViewId="0">
      <pane xSplit="1" ySplit="5" topLeftCell="B6" activePane="bottomRight" state="frozen"/>
      <selection pane="topRight" activeCell="B1" sqref="B1"/>
      <selection pane="bottomLeft" activeCell="A6" sqref="A6"/>
      <selection pane="bottomRight" activeCell="A2" sqref="A2"/>
    </sheetView>
  </sheetViews>
  <sheetFormatPr defaultRowHeight="15" x14ac:dyDescent="0.2"/>
  <cols>
    <col min="1" max="1" width="31.5546875" customWidth="1"/>
    <col min="2" max="22" width="8.88671875" style="69"/>
  </cols>
  <sheetData>
    <row r="1" spans="1:22" ht="15.75" x14ac:dyDescent="0.25">
      <c r="A1" s="1" t="s">
        <v>335</v>
      </c>
    </row>
    <row r="2" spans="1:22" x14ac:dyDescent="0.2">
      <c r="A2" s="9" t="s">
        <v>27</v>
      </c>
    </row>
    <row r="3" spans="1:22" ht="15.75" thickBot="1" x14ac:dyDescent="0.25">
      <c r="A3" s="9"/>
    </row>
    <row r="4" spans="1:22" x14ac:dyDescent="0.2">
      <c r="A4" s="74" t="s">
        <v>439</v>
      </c>
      <c r="B4" s="699" t="s">
        <v>0</v>
      </c>
      <c r="C4" s="699" t="s">
        <v>1</v>
      </c>
      <c r="D4" s="699" t="s">
        <v>2</v>
      </c>
      <c r="E4" s="699" t="s">
        <v>3</v>
      </c>
      <c r="F4" s="701" t="s">
        <v>4</v>
      </c>
      <c r="G4" s="705" t="s">
        <v>204</v>
      </c>
      <c r="H4" s="703" t="s">
        <v>150</v>
      </c>
      <c r="I4" s="699" t="s">
        <v>151</v>
      </c>
      <c r="J4" s="699" t="s">
        <v>152</v>
      </c>
      <c r="K4" s="699" t="s">
        <v>153</v>
      </c>
      <c r="L4" s="699" t="s">
        <v>154</v>
      </c>
      <c r="M4" s="699" t="s">
        <v>155</v>
      </c>
      <c r="N4" s="699" t="s">
        <v>156</v>
      </c>
      <c r="O4" s="701" t="s">
        <v>205</v>
      </c>
      <c r="P4" s="703" t="s">
        <v>157</v>
      </c>
      <c r="Q4" s="699" t="s">
        <v>158</v>
      </c>
      <c r="R4" s="699" t="s">
        <v>159</v>
      </c>
      <c r="S4" s="701" t="s">
        <v>160</v>
      </c>
      <c r="T4" s="703" t="s">
        <v>161</v>
      </c>
      <c r="U4" s="699" t="s">
        <v>162</v>
      </c>
      <c r="V4" s="699" t="s">
        <v>206</v>
      </c>
    </row>
    <row r="5" spans="1:22" ht="15.75" thickBot="1" x14ac:dyDescent="0.25">
      <c r="A5" s="87" t="s">
        <v>440</v>
      </c>
      <c r="B5" s="707"/>
      <c r="C5" s="700"/>
      <c r="D5" s="700"/>
      <c r="E5" s="700"/>
      <c r="F5" s="702"/>
      <c r="G5" s="706"/>
      <c r="H5" s="704"/>
      <c r="I5" s="700"/>
      <c r="J5" s="700"/>
      <c r="K5" s="700"/>
      <c r="L5" s="700"/>
      <c r="M5" s="700"/>
      <c r="N5" s="700"/>
      <c r="O5" s="702"/>
      <c r="P5" s="704"/>
      <c r="Q5" s="700"/>
      <c r="R5" s="700"/>
      <c r="S5" s="702"/>
      <c r="T5" s="704"/>
      <c r="U5" s="700"/>
      <c r="V5" s="700"/>
    </row>
    <row r="6" spans="1:22" ht="15.75" x14ac:dyDescent="0.25">
      <c r="A6" s="71" t="s">
        <v>6</v>
      </c>
      <c r="B6" s="72">
        <v>661</v>
      </c>
      <c r="C6" s="72">
        <v>635</v>
      </c>
      <c r="D6" s="72">
        <v>632</v>
      </c>
      <c r="E6" s="72">
        <v>745</v>
      </c>
      <c r="F6" s="76">
        <v>659</v>
      </c>
      <c r="G6" s="82">
        <v>3332</v>
      </c>
      <c r="H6" s="79">
        <v>723</v>
      </c>
      <c r="I6" s="72">
        <v>728</v>
      </c>
      <c r="J6" s="72">
        <v>677</v>
      </c>
      <c r="K6" s="72">
        <v>640</v>
      </c>
      <c r="L6" s="72">
        <v>704</v>
      </c>
      <c r="M6" s="72">
        <v>646</v>
      </c>
      <c r="N6" s="72">
        <v>712</v>
      </c>
      <c r="O6" s="76">
        <v>4830</v>
      </c>
      <c r="P6" s="79">
        <v>632</v>
      </c>
      <c r="Q6" s="72">
        <v>713</v>
      </c>
      <c r="R6" s="72">
        <v>677</v>
      </c>
      <c r="S6" s="76">
        <v>682</v>
      </c>
      <c r="T6" s="79">
        <v>747</v>
      </c>
      <c r="U6" s="72">
        <v>668</v>
      </c>
      <c r="V6" s="72">
        <v>4119</v>
      </c>
    </row>
    <row r="7" spans="1:22" x14ac:dyDescent="0.2">
      <c r="A7" s="85" t="s">
        <v>441</v>
      </c>
      <c r="B7" s="70">
        <v>147</v>
      </c>
      <c r="C7" s="70">
        <v>120</v>
      </c>
      <c r="D7" s="70">
        <v>147</v>
      </c>
      <c r="E7" s="70">
        <v>173</v>
      </c>
      <c r="F7" s="77">
        <v>128</v>
      </c>
      <c r="G7" s="83">
        <v>715</v>
      </c>
      <c r="H7" s="80">
        <v>163</v>
      </c>
      <c r="I7" s="70">
        <v>128</v>
      </c>
      <c r="J7" s="70">
        <v>131</v>
      </c>
      <c r="K7" s="70">
        <v>148</v>
      </c>
      <c r="L7" s="70">
        <v>122</v>
      </c>
      <c r="M7" s="70">
        <v>106</v>
      </c>
      <c r="N7" s="70">
        <v>132</v>
      </c>
      <c r="O7" s="77">
        <v>930</v>
      </c>
      <c r="P7" s="80">
        <v>124</v>
      </c>
      <c r="Q7" s="70">
        <v>119</v>
      </c>
      <c r="R7" s="70">
        <v>121</v>
      </c>
      <c r="S7" s="77">
        <v>122</v>
      </c>
      <c r="T7" s="80">
        <v>125</v>
      </c>
      <c r="U7" s="70">
        <v>118</v>
      </c>
      <c r="V7" s="70">
        <v>729</v>
      </c>
    </row>
    <row r="8" spans="1:22" x14ac:dyDescent="0.2">
      <c r="A8" s="85" t="s">
        <v>442</v>
      </c>
      <c r="B8" s="70">
        <v>166</v>
      </c>
      <c r="C8" s="70">
        <v>143</v>
      </c>
      <c r="D8" s="70">
        <v>145</v>
      </c>
      <c r="E8" s="70">
        <v>165</v>
      </c>
      <c r="F8" s="77">
        <v>145</v>
      </c>
      <c r="G8" s="83">
        <v>764</v>
      </c>
      <c r="H8" s="80">
        <v>149</v>
      </c>
      <c r="I8" s="70">
        <v>160</v>
      </c>
      <c r="J8" s="70">
        <v>136</v>
      </c>
      <c r="K8" s="70">
        <v>119</v>
      </c>
      <c r="L8" s="70">
        <v>144</v>
      </c>
      <c r="M8" s="70">
        <v>134</v>
      </c>
      <c r="N8" s="70">
        <v>150</v>
      </c>
      <c r="O8" s="77">
        <v>992</v>
      </c>
      <c r="P8" s="80">
        <v>137</v>
      </c>
      <c r="Q8" s="70">
        <v>145</v>
      </c>
      <c r="R8" s="70">
        <v>155</v>
      </c>
      <c r="S8" s="77">
        <v>124</v>
      </c>
      <c r="T8" s="80">
        <v>154</v>
      </c>
      <c r="U8" s="70">
        <v>153</v>
      </c>
      <c r="V8" s="70">
        <v>868</v>
      </c>
    </row>
    <row r="9" spans="1:22" x14ac:dyDescent="0.2">
      <c r="A9" s="85" t="s">
        <v>443</v>
      </c>
      <c r="B9" s="70">
        <v>75</v>
      </c>
      <c r="C9" s="70">
        <v>76</v>
      </c>
      <c r="D9" s="70">
        <v>73</v>
      </c>
      <c r="E9" s="70">
        <v>96</v>
      </c>
      <c r="F9" s="77">
        <v>93</v>
      </c>
      <c r="G9" s="83">
        <v>413</v>
      </c>
      <c r="H9" s="80">
        <v>76</v>
      </c>
      <c r="I9" s="70">
        <v>92</v>
      </c>
      <c r="J9" s="70">
        <v>93</v>
      </c>
      <c r="K9" s="70">
        <v>84</v>
      </c>
      <c r="L9" s="70">
        <v>112</v>
      </c>
      <c r="M9" s="70">
        <v>82</v>
      </c>
      <c r="N9" s="70">
        <v>96</v>
      </c>
      <c r="O9" s="77">
        <v>635</v>
      </c>
      <c r="P9" s="80">
        <v>90</v>
      </c>
      <c r="Q9" s="70">
        <v>94</v>
      </c>
      <c r="R9" s="70">
        <v>98</v>
      </c>
      <c r="S9" s="77">
        <v>85</v>
      </c>
      <c r="T9" s="80">
        <v>99</v>
      </c>
      <c r="U9" s="70">
        <v>60</v>
      </c>
      <c r="V9" s="70">
        <v>526</v>
      </c>
    </row>
    <row r="10" spans="1:22" x14ac:dyDescent="0.2">
      <c r="A10" s="85" t="s">
        <v>444</v>
      </c>
      <c r="B10" s="70">
        <v>140</v>
      </c>
      <c r="C10" s="70">
        <v>161</v>
      </c>
      <c r="D10" s="70">
        <v>148</v>
      </c>
      <c r="E10" s="70">
        <v>166</v>
      </c>
      <c r="F10" s="77">
        <v>166</v>
      </c>
      <c r="G10" s="83">
        <v>781</v>
      </c>
      <c r="H10" s="80">
        <v>168</v>
      </c>
      <c r="I10" s="70">
        <v>175</v>
      </c>
      <c r="J10" s="70">
        <v>164</v>
      </c>
      <c r="K10" s="70">
        <v>152</v>
      </c>
      <c r="L10" s="70">
        <v>176</v>
      </c>
      <c r="M10" s="70">
        <v>154</v>
      </c>
      <c r="N10" s="70">
        <v>162</v>
      </c>
      <c r="O10" s="77">
        <v>1151</v>
      </c>
      <c r="P10" s="80">
        <v>148</v>
      </c>
      <c r="Q10" s="70">
        <v>160</v>
      </c>
      <c r="R10" s="70">
        <v>151</v>
      </c>
      <c r="S10" s="77">
        <v>163</v>
      </c>
      <c r="T10" s="80">
        <v>190</v>
      </c>
      <c r="U10" s="70">
        <v>185</v>
      </c>
      <c r="V10" s="70">
        <v>997</v>
      </c>
    </row>
    <row r="11" spans="1:22" ht="15.75" thickBot="1" x14ac:dyDescent="0.25">
      <c r="A11" s="86" t="s">
        <v>445</v>
      </c>
      <c r="B11" s="75">
        <v>133</v>
      </c>
      <c r="C11" s="75">
        <v>135</v>
      </c>
      <c r="D11" s="75">
        <v>119</v>
      </c>
      <c r="E11" s="75">
        <v>145</v>
      </c>
      <c r="F11" s="78">
        <v>127</v>
      </c>
      <c r="G11" s="84">
        <v>659</v>
      </c>
      <c r="H11" s="81">
        <v>167</v>
      </c>
      <c r="I11" s="75">
        <v>173</v>
      </c>
      <c r="J11" s="75">
        <v>153</v>
      </c>
      <c r="K11" s="75">
        <v>137</v>
      </c>
      <c r="L11" s="75">
        <v>150</v>
      </c>
      <c r="M11" s="75">
        <v>170</v>
      </c>
      <c r="N11" s="75">
        <v>172</v>
      </c>
      <c r="O11" s="78">
        <v>1122</v>
      </c>
      <c r="P11" s="81">
        <v>133</v>
      </c>
      <c r="Q11" s="75">
        <v>195</v>
      </c>
      <c r="R11" s="75">
        <v>152</v>
      </c>
      <c r="S11" s="78">
        <v>188</v>
      </c>
      <c r="T11" s="81">
        <v>179</v>
      </c>
      <c r="U11" s="75">
        <v>152</v>
      </c>
      <c r="V11" s="75">
        <v>999</v>
      </c>
    </row>
    <row r="12" spans="1:22" ht="15.75" x14ac:dyDescent="0.25">
      <c r="A12" s="71" t="s">
        <v>7</v>
      </c>
      <c r="B12" s="72">
        <v>858</v>
      </c>
      <c r="C12" s="72">
        <v>803</v>
      </c>
      <c r="D12" s="72">
        <v>780</v>
      </c>
      <c r="E12" s="72">
        <v>848</v>
      </c>
      <c r="F12" s="76">
        <v>853</v>
      </c>
      <c r="G12" s="82">
        <v>4142</v>
      </c>
      <c r="H12" s="79">
        <v>878</v>
      </c>
      <c r="I12" s="72">
        <v>879</v>
      </c>
      <c r="J12" s="72">
        <v>800</v>
      </c>
      <c r="K12" s="72">
        <v>783</v>
      </c>
      <c r="L12" s="72">
        <v>828</v>
      </c>
      <c r="M12" s="72">
        <v>787</v>
      </c>
      <c r="N12" s="72">
        <v>714</v>
      </c>
      <c r="O12" s="76">
        <v>5669</v>
      </c>
      <c r="P12" s="79">
        <v>752</v>
      </c>
      <c r="Q12" s="72">
        <v>699</v>
      </c>
      <c r="R12" s="72">
        <v>693</v>
      </c>
      <c r="S12" s="76">
        <v>754</v>
      </c>
      <c r="T12" s="79">
        <v>754</v>
      </c>
      <c r="U12" s="72">
        <v>802</v>
      </c>
      <c r="V12" s="72">
        <v>4454</v>
      </c>
    </row>
    <row r="13" spans="1:22" x14ac:dyDescent="0.2">
      <c r="A13" s="85" t="s">
        <v>446</v>
      </c>
      <c r="B13" s="70">
        <v>130</v>
      </c>
      <c r="C13" s="70">
        <v>117</v>
      </c>
      <c r="D13" s="70">
        <v>131</v>
      </c>
      <c r="E13" s="70">
        <v>135</v>
      </c>
      <c r="F13" s="77">
        <v>128</v>
      </c>
      <c r="G13" s="83">
        <v>641</v>
      </c>
      <c r="H13" s="80">
        <v>121</v>
      </c>
      <c r="I13" s="70">
        <v>127</v>
      </c>
      <c r="J13" s="70">
        <v>95</v>
      </c>
      <c r="K13" s="70">
        <v>101</v>
      </c>
      <c r="L13" s="70">
        <v>94</v>
      </c>
      <c r="M13" s="70">
        <v>95</v>
      </c>
      <c r="N13" s="70">
        <v>84</v>
      </c>
      <c r="O13" s="77">
        <v>717</v>
      </c>
      <c r="P13" s="80">
        <v>95</v>
      </c>
      <c r="Q13" s="70">
        <v>72</v>
      </c>
      <c r="R13" s="70">
        <v>85</v>
      </c>
      <c r="S13" s="77">
        <v>94</v>
      </c>
      <c r="T13" s="80">
        <v>86</v>
      </c>
      <c r="U13" s="70">
        <v>95</v>
      </c>
      <c r="V13" s="70">
        <v>527</v>
      </c>
    </row>
    <row r="14" spans="1:22" x14ac:dyDescent="0.2">
      <c r="A14" s="85" t="s">
        <v>447</v>
      </c>
      <c r="B14" s="70">
        <v>157</v>
      </c>
      <c r="C14" s="70">
        <v>142</v>
      </c>
      <c r="D14" s="70">
        <v>145</v>
      </c>
      <c r="E14" s="70">
        <v>136</v>
      </c>
      <c r="F14" s="77">
        <v>160</v>
      </c>
      <c r="G14" s="83">
        <v>740</v>
      </c>
      <c r="H14" s="80">
        <v>133</v>
      </c>
      <c r="I14" s="70">
        <v>135</v>
      </c>
      <c r="J14" s="70">
        <v>124</v>
      </c>
      <c r="K14" s="70">
        <v>124</v>
      </c>
      <c r="L14" s="70">
        <v>112</v>
      </c>
      <c r="M14" s="70">
        <v>126</v>
      </c>
      <c r="N14" s="70">
        <v>113</v>
      </c>
      <c r="O14" s="77">
        <v>867</v>
      </c>
      <c r="P14" s="80">
        <v>99</v>
      </c>
      <c r="Q14" s="70">
        <v>86</v>
      </c>
      <c r="R14" s="70">
        <v>98</v>
      </c>
      <c r="S14" s="77">
        <v>87</v>
      </c>
      <c r="T14" s="80">
        <v>97</v>
      </c>
      <c r="U14" s="70">
        <v>101</v>
      </c>
      <c r="V14" s="70">
        <v>568</v>
      </c>
    </row>
    <row r="15" spans="1:22" x14ac:dyDescent="0.2">
      <c r="A15" s="85" t="s">
        <v>448</v>
      </c>
      <c r="B15" s="70">
        <v>196</v>
      </c>
      <c r="C15" s="70">
        <v>161</v>
      </c>
      <c r="D15" s="70">
        <v>169</v>
      </c>
      <c r="E15" s="70">
        <v>187</v>
      </c>
      <c r="F15" s="77">
        <v>190</v>
      </c>
      <c r="G15" s="83">
        <v>903</v>
      </c>
      <c r="H15" s="80">
        <v>209</v>
      </c>
      <c r="I15" s="70">
        <v>201</v>
      </c>
      <c r="J15" s="70">
        <v>201</v>
      </c>
      <c r="K15" s="70">
        <v>191</v>
      </c>
      <c r="L15" s="70">
        <v>224</v>
      </c>
      <c r="M15" s="70">
        <v>221</v>
      </c>
      <c r="N15" s="70">
        <v>211</v>
      </c>
      <c r="O15" s="77">
        <v>1458</v>
      </c>
      <c r="P15" s="80">
        <v>225</v>
      </c>
      <c r="Q15" s="70">
        <v>223</v>
      </c>
      <c r="R15" s="70">
        <v>208</v>
      </c>
      <c r="S15" s="77">
        <v>234</v>
      </c>
      <c r="T15" s="80">
        <v>254</v>
      </c>
      <c r="U15" s="70">
        <v>259</v>
      </c>
      <c r="V15" s="70">
        <v>1403</v>
      </c>
    </row>
    <row r="16" spans="1:22" x14ac:dyDescent="0.2">
      <c r="A16" s="85" t="s">
        <v>449</v>
      </c>
      <c r="B16" s="70">
        <v>104</v>
      </c>
      <c r="C16" s="70">
        <v>123</v>
      </c>
      <c r="D16" s="70">
        <v>92</v>
      </c>
      <c r="E16" s="70">
        <v>120</v>
      </c>
      <c r="F16" s="77">
        <v>119</v>
      </c>
      <c r="G16" s="83">
        <v>558</v>
      </c>
      <c r="H16" s="80">
        <v>146</v>
      </c>
      <c r="I16" s="70">
        <v>168</v>
      </c>
      <c r="J16" s="70">
        <v>142</v>
      </c>
      <c r="K16" s="70">
        <v>130</v>
      </c>
      <c r="L16" s="70">
        <v>143</v>
      </c>
      <c r="M16" s="70">
        <v>133</v>
      </c>
      <c r="N16" s="70">
        <v>121</v>
      </c>
      <c r="O16" s="77">
        <v>983</v>
      </c>
      <c r="P16" s="80">
        <v>108</v>
      </c>
      <c r="Q16" s="70">
        <v>113</v>
      </c>
      <c r="R16" s="70">
        <v>118</v>
      </c>
      <c r="S16" s="77">
        <v>116</v>
      </c>
      <c r="T16" s="80">
        <v>120</v>
      </c>
      <c r="U16" s="70">
        <v>121</v>
      </c>
      <c r="V16" s="70">
        <v>696</v>
      </c>
    </row>
    <row r="17" spans="1:22" ht="15.75" thickBot="1" x14ac:dyDescent="0.25">
      <c r="A17" s="86" t="s">
        <v>450</v>
      </c>
      <c r="B17" s="75">
        <v>271</v>
      </c>
      <c r="C17" s="75">
        <v>260</v>
      </c>
      <c r="D17" s="75">
        <v>243</v>
      </c>
      <c r="E17" s="75">
        <v>270</v>
      </c>
      <c r="F17" s="78">
        <v>256</v>
      </c>
      <c r="G17" s="84">
        <v>1300</v>
      </c>
      <c r="H17" s="81">
        <v>269</v>
      </c>
      <c r="I17" s="75">
        <v>248</v>
      </c>
      <c r="J17" s="75">
        <v>238</v>
      </c>
      <c r="K17" s="75">
        <v>237</v>
      </c>
      <c r="L17" s="75">
        <v>255</v>
      </c>
      <c r="M17" s="75">
        <v>212</v>
      </c>
      <c r="N17" s="75">
        <v>185</v>
      </c>
      <c r="O17" s="78">
        <v>1644</v>
      </c>
      <c r="P17" s="81">
        <v>225</v>
      </c>
      <c r="Q17" s="75">
        <v>205</v>
      </c>
      <c r="R17" s="75">
        <v>184</v>
      </c>
      <c r="S17" s="78">
        <v>223</v>
      </c>
      <c r="T17" s="81">
        <v>197</v>
      </c>
      <c r="U17" s="75">
        <v>226</v>
      </c>
      <c r="V17" s="75">
        <v>1260</v>
      </c>
    </row>
    <row r="18" spans="1:22" ht="15.75" x14ac:dyDescent="0.25">
      <c r="A18" s="71" t="s">
        <v>8</v>
      </c>
      <c r="B18" s="72">
        <v>242</v>
      </c>
      <c r="C18" s="72">
        <v>201</v>
      </c>
      <c r="D18" s="72">
        <v>221</v>
      </c>
      <c r="E18" s="72">
        <v>238</v>
      </c>
      <c r="F18" s="76">
        <v>229</v>
      </c>
      <c r="G18" s="82">
        <v>1131</v>
      </c>
      <c r="H18" s="79">
        <v>251</v>
      </c>
      <c r="I18" s="72">
        <v>227</v>
      </c>
      <c r="J18" s="72">
        <v>244</v>
      </c>
      <c r="K18" s="72">
        <v>230</v>
      </c>
      <c r="L18" s="72">
        <v>237</v>
      </c>
      <c r="M18" s="72">
        <v>197</v>
      </c>
      <c r="N18" s="72">
        <v>177</v>
      </c>
      <c r="O18" s="76">
        <v>1563</v>
      </c>
      <c r="P18" s="79">
        <v>184</v>
      </c>
      <c r="Q18" s="72">
        <v>173</v>
      </c>
      <c r="R18" s="72">
        <v>195</v>
      </c>
      <c r="S18" s="76">
        <v>182</v>
      </c>
      <c r="T18" s="79">
        <v>199</v>
      </c>
      <c r="U18" s="72">
        <v>214</v>
      </c>
      <c r="V18" s="72">
        <v>1147</v>
      </c>
    </row>
    <row r="19" spans="1:22" ht="15.75" thickBot="1" x14ac:dyDescent="0.25">
      <c r="A19" s="86" t="s">
        <v>8</v>
      </c>
      <c r="B19" s="75">
        <v>242</v>
      </c>
      <c r="C19" s="75">
        <v>201</v>
      </c>
      <c r="D19" s="75">
        <v>221</v>
      </c>
      <c r="E19" s="75">
        <v>238</v>
      </c>
      <c r="F19" s="78">
        <v>229</v>
      </c>
      <c r="G19" s="84">
        <v>1131</v>
      </c>
      <c r="H19" s="81">
        <v>251</v>
      </c>
      <c r="I19" s="75">
        <v>227</v>
      </c>
      <c r="J19" s="75">
        <v>244</v>
      </c>
      <c r="K19" s="75">
        <v>230</v>
      </c>
      <c r="L19" s="75">
        <v>237</v>
      </c>
      <c r="M19" s="75">
        <v>197</v>
      </c>
      <c r="N19" s="75">
        <v>177</v>
      </c>
      <c r="O19" s="78">
        <v>1563</v>
      </c>
      <c r="P19" s="81">
        <v>184</v>
      </c>
      <c r="Q19" s="75">
        <v>173</v>
      </c>
      <c r="R19" s="75">
        <v>195</v>
      </c>
      <c r="S19" s="78">
        <v>182</v>
      </c>
      <c r="T19" s="81">
        <v>199</v>
      </c>
      <c r="U19" s="75">
        <v>214</v>
      </c>
      <c r="V19" s="75">
        <v>1147</v>
      </c>
    </row>
    <row r="20" spans="1:22" ht="15.75" x14ac:dyDescent="0.25">
      <c r="A20" s="71" t="s">
        <v>9</v>
      </c>
      <c r="B20" s="72">
        <v>368</v>
      </c>
      <c r="C20" s="72">
        <v>375</v>
      </c>
      <c r="D20" s="72">
        <v>377</v>
      </c>
      <c r="E20" s="72">
        <v>383</v>
      </c>
      <c r="F20" s="76">
        <v>371</v>
      </c>
      <c r="G20" s="82">
        <v>1874</v>
      </c>
      <c r="H20" s="79">
        <v>385</v>
      </c>
      <c r="I20" s="72">
        <v>380</v>
      </c>
      <c r="J20" s="72">
        <v>359</v>
      </c>
      <c r="K20" s="72">
        <v>391</v>
      </c>
      <c r="L20" s="72">
        <v>355</v>
      </c>
      <c r="M20" s="72">
        <v>360</v>
      </c>
      <c r="N20" s="72">
        <v>342</v>
      </c>
      <c r="O20" s="76">
        <v>2572</v>
      </c>
      <c r="P20" s="79">
        <v>349</v>
      </c>
      <c r="Q20" s="72">
        <v>324</v>
      </c>
      <c r="R20" s="72">
        <v>318</v>
      </c>
      <c r="S20" s="76">
        <v>336</v>
      </c>
      <c r="T20" s="79">
        <v>322</v>
      </c>
      <c r="U20" s="72">
        <v>358</v>
      </c>
      <c r="V20" s="72">
        <v>2007</v>
      </c>
    </row>
    <row r="21" spans="1:22" x14ac:dyDescent="0.2">
      <c r="A21" s="85" t="s">
        <v>451</v>
      </c>
      <c r="B21" s="70">
        <v>158</v>
      </c>
      <c r="C21" s="70">
        <v>155</v>
      </c>
      <c r="D21" s="70">
        <v>168</v>
      </c>
      <c r="E21" s="70">
        <v>164</v>
      </c>
      <c r="F21" s="77">
        <v>162</v>
      </c>
      <c r="G21" s="83">
        <v>807</v>
      </c>
      <c r="H21" s="80">
        <v>170</v>
      </c>
      <c r="I21" s="70">
        <v>146</v>
      </c>
      <c r="J21" s="70">
        <v>161</v>
      </c>
      <c r="K21" s="70">
        <v>174</v>
      </c>
      <c r="L21" s="70">
        <v>147</v>
      </c>
      <c r="M21" s="70">
        <v>167</v>
      </c>
      <c r="N21" s="70">
        <v>154</v>
      </c>
      <c r="O21" s="77">
        <v>1119</v>
      </c>
      <c r="P21" s="80">
        <v>153</v>
      </c>
      <c r="Q21" s="70">
        <v>142</v>
      </c>
      <c r="R21" s="70">
        <v>138</v>
      </c>
      <c r="S21" s="77">
        <v>165</v>
      </c>
      <c r="T21" s="80">
        <v>147</v>
      </c>
      <c r="U21" s="70">
        <v>159</v>
      </c>
      <c r="V21" s="70">
        <v>904</v>
      </c>
    </row>
    <row r="22" spans="1:22" x14ac:dyDescent="0.2">
      <c r="A22" s="85" t="s">
        <v>452</v>
      </c>
      <c r="B22" s="70">
        <v>75</v>
      </c>
      <c r="C22" s="70">
        <v>91</v>
      </c>
      <c r="D22" s="70">
        <v>80</v>
      </c>
      <c r="E22" s="70">
        <v>76</v>
      </c>
      <c r="F22" s="77">
        <v>82</v>
      </c>
      <c r="G22" s="83">
        <v>404</v>
      </c>
      <c r="H22" s="80">
        <v>81</v>
      </c>
      <c r="I22" s="70">
        <v>92</v>
      </c>
      <c r="J22" s="70">
        <v>83</v>
      </c>
      <c r="K22" s="70">
        <v>95</v>
      </c>
      <c r="L22" s="70">
        <v>80</v>
      </c>
      <c r="M22" s="70">
        <v>78</v>
      </c>
      <c r="N22" s="70">
        <v>70</v>
      </c>
      <c r="O22" s="77">
        <v>579</v>
      </c>
      <c r="P22" s="80">
        <v>76</v>
      </c>
      <c r="Q22" s="70">
        <v>72</v>
      </c>
      <c r="R22" s="70">
        <v>69</v>
      </c>
      <c r="S22" s="77">
        <v>60</v>
      </c>
      <c r="T22" s="80">
        <v>70</v>
      </c>
      <c r="U22" s="70">
        <v>78</v>
      </c>
      <c r="V22" s="70">
        <v>425</v>
      </c>
    </row>
    <row r="23" spans="1:22" ht="15.75" thickBot="1" x14ac:dyDescent="0.25">
      <c r="A23" s="86" t="s">
        <v>453</v>
      </c>
      <c r="B23" s="75">
        <v>135</v>
      </c>
      <c r="C23" s="75">
        <v>129</v>
      </c>
      <c r="D23" s="75">
        <v>129</v>
      </c>
      <c r="E23" s="75">
        <v>143</v>
      </c>
      <c r="F23" s="78">
        <v>127</v>
      </c>
      <c r="G23" s="84">
        <v>663</v>
      </c>
      <c r="H23" s="81">
        <v>134</v>
      </c>
      <c r="I23" s="75">
        <v>142</v>
      </c>
      <c r="J23" s="75">
        <v>115</v>
      </c>
      <c r="K23" s="75">
        <v>122</v>
      </c>
      <c r="L23" s="75">
        <v>128</v>
      </c>
      <c r="M23" s="75">
        <v>115</v>
      </c>
      <c r="N23" s="75">
        <v>118</v>
      </c>
      <c r="O23" s="78">
        <v>874</v>
      </c>
      <c r="P23" s="81">
        <v>120</v>
      </c>
      <c r="Q23" s="75">
        <v>110</v>
      </c>
      <c r="R23" s="75">
        <v>111</v>
      </c>
      <c r="S23" s="78">
        <v>111</v>
      </c>
      <c r="T23" s="81">
        <v>105</v>
      </c>
      <c r="U23" s="75">
        <v>121</v>
      </c>
      <c r="V23" s="75">
        <v>678</v>
      </c>
    </row>
    <row r="24" spans="1:22" ht="15.75" x14ac:dyDescent="0.25">
      <c r="A24" s="71" t="s">
        <v>178</v>
      </c>
      <c r="B24" s="72">
        <v>222</v>
      </c>
      <c r="C24" s="72">
        <v>199</v>
      </c>
      <c r="D24" s="72">
        <v>205</v>
      </c>
      <c r="E24" s="72">
        <v>188</v>
      </c>
      <c r="F24" s="76">
        <v>183</v>
      </c>
      <c r="G24" s="82">
        <v>997</v>
      </c>
      <c r="H24" s="79">
        <v>208</v>
      </c>
      <c r="I24" s="72">
        <v>193</v>
      </c>
      <c r="J24" s="72">
        <v>176</v>
      </c>
      <c r="K24" s="72">
        <v>208</v>
      </c>
      <c r="L24" s="72">
        <v>178</v>
      </c>
      <c r="M24" s="72">
        <v>189</v>
      </c>
      <c r="N24" s="72">
        <v>188</v>
      </c>
      <c r="O24" s="76">
        <v>1340</v>
      </c>
      <c r="P24" s="79">
        <v>149</v>
      </c>
      <c r="Q24" s="72">
        <v>157</v>
      </c>
      <c r="R24" s="72">
        <v>167</v>
      </c>
      <c r="S24" s="76">
        <v>160</v>
      </c>
      <c r="T24" s="79">
        <v>156</v>
      </c>
      <c r="U24" s="72">
        <v>160</v>
      </c>
      <c r="V24" s="72">
        <v>949</v>
      </c>
    </row>
    <row r="25" spans="1:22" ht="15.75" thickBot="1" x14ac:dyDescent="0.25">
      <c r="A25" s="86" t="s">
        <v>178</v>
      </c>
      <c r="B25" s="75">
        <v>222</v>
      </c>
      <c r="C25" s="75">
        <v>199</v>
      </c>
      <c r="D25" s="75">
        <v>205</v>
      </c>
      <c r="E25" s="75">
        <v>188</v>
      </c>
      <c r="F25" s="78">
        <v>183</v>
      </c>
      <c r="G25" s="84">
        <v>997</v>
      </c>
      <c r="H25" s="81">
        <v>208</v>
      </c>
      <c r="I25" s="75">
        <v>193</v>
      </c>
      <c r="J25" s="75">
        <v>176</v>
      </c>
      <c r="K25" s="75">
        <v>208</v>
      </c>
      <c r="L25" s="75">
        <v>178</v>
      </c>
      <c r="M25" s="75">
        <v>189</v>
      </c>
      <c r="N25" s="75">
        <v>188</v>
      </c>
      <c r="O25" s="78">
        <v>1340</v>
      </c>
      <c r="P25" s="81">
        <v>149</v>
      </c>
      <c r="Q25" s="75">
        <v>157</v>
      </c>
      <c r="R25" s="75">
        <v>167</v>
      </c>
      <c r="S25" s="78">
        <v>160</v>
      </c>
      <c r="T25" s="81">
        <v>156</v>
      </c>
      <c r="U25" s="75">
        <v>160</v>
      </c>
      <c r="V25" s="75">
        <v>949</v>
      </c>
    </row>
    <row r="26" spans="1:22" ht="15.75" x14ac:dyDescent="0.25">
      <c r="A26" s="71" t="s">
        <v>11</v>
      </c>
      <c r="B26" s="72">
        <v>1241</v>
      </c>
      <c r="C26" s="72">
        <v>1209</v>
      </c>
      <c r="D26" s="72">
        <v>1282</v>
      </c>
      <c r="E26" s="72">
        <v>1307</v>
      </c>
      <c r="F26" s="76">
        <v>1374</v>
      </c>
      <c r="G26" s="82">
        <v>6413</v>
      </c>
      <c r="H26" s="79">
        <v>1385</v>
      </c>
      <c r="I26" s="72">
        <v>1224</v>
      </c>
      <c r="J26" s="72">
        <v>1361</v>
      </c>
      <c r="K26" s="72">
        <v>1324</v>
      </c>
      <c r="L26" s="72">
        <v>1329</v>
      </c>
      <c r="M26" s="72">
        <v>1244</v>
      </c>
      <c r="N26" s="72">
        <v>1200</v>
      </c>
      <c r="O26" s="76">
        <v>9067</v>
      </c>
      <c r="P26" s="79">
        <v>1195</v>
      </c>
      <c r="Q26" s="72">
        <v>1171</v>
      </c>
      <c r="R26" s="72">
        <v>1165</v>
      </c>
      <c r="S26" s="76">
        <v>1286</v>
      </c>
      <c r="T26" s="79">
        <v>1239</v>
      </c>
      <c r="U26" s="72">
        <v>1334</v>
      </c>
      <c r="V26" s="72">
        <v>7390</v>
      </c>
    </row>
    <row r="27" spans="1:22" x14ac:dyDescent="0.2">
      <c r="A27" s="85" t="s">
        <v>454</v>
      </c>
      <c r="B27" s="70">
        <v>143</v>
      </c>
      <c r="C27" s="70">
        <v>161</v>
      </c>
      <c r="D27" s="70">
        <v>159</v>
      </c>
      <c r="E27" s="70">
        <v>150</v>
      </c>
      <c r="F27" s="77">
        <v>161</v>
      </c>
      <c r="G27" s="83">
        <v>774</v>
      </c>
      <c r="H27" s="80">
        <v>137</v>
      </c>
      <c r="I27" s="70">
        <v>142</v>
      </c>
      <c r="J27" s="70">
        <v>161</v>
      </c>
      <c r="K27" s="70">
        <v>120</v>
      </c>
      <c r="L27" s="70">
        <v>136</v>
      </c>
      <c r="M27" s="70">
        <v>106</v>
      </c>
      <c r="N27" s="70">
        <v>117</v>
      </c>
      <c r="O27" s="77">
        <v>919</v>
      </c>
      <c r="P27" s="80">
        <v>121</v>
      </c>
      <c r="Q27" s="70">
        <v>112</v>
      </c>
      <c r="R27" s="70">
        <v>113</v>
      </c>
      <c r="S27" s="77">
        <v>122</v>
      </c>
      <c r="T27" s="80">
        <v>109</v>
      </c>
      <c r="U27" s="70">
        <v>110</v>
      </c>
      <c r="V27" s="70">
        <v>687</v>
      </c>
    </row>
    <row r="28" spans="1:22" x14ac:dyDescent="0.2">
      <c r="A28" s="85" t="s">
        <v>455</v>
      </c>
      <c r="B28" s="70">
        <v>131</v>
      </c>
      <c r="C28" s="70">
        <v>132</v>
      </c>
      <c r="D28" s="70">
        <v>175</v>
      </c>
      <c r="E28" s="70">
        <v>167</v>
      </c>
      <c r="F28" s="77">
        <v>184</v>
      </c>
      <c r="G28" s="83">
        <v>789</v>
      </c>
      <c r="H28" s="80">
        <v>176</v>
      </c>
      <c r="I28" s="70">
        <v>172</v>
      </c>
      <c r="J28" s="70">
        <v>179</v>
      </c>
      <c r="K28" s="70">
        <v>188</v>
      </c>
      <c r="L28" s="70">
        <v>188</v>
      </c>
      <c r="M28" s="70">
        <v>190</v>
      </c>
      <c r="N28" s="70">
        <v>146</v>
      </c>
      <c r="O28" s="77">
        <v>1239</v>
      </c>
      <c r="P28" s="80">
        <v>197</v>
      </c>
      <c r="Q28" s="70">
        <v>174</v>
      </c>
      <c r="R28" s="70">
        <v>145</v>
      </c>
      <c r="S28" s="77">
        <v>158</v>
      </c>
      <c r="T28" s="80">
        <v>149</v>
      </c>
      <c r="U28" s="70">
        <v>161</v>
      </c>
      <c r="V28" s="70">
        <v>984</v>
      </c>
    </row>
    <row r="29" spans="1:22" x14ac:dyDescent="0.2">
      <c r="A29" s="85" t="s">
        <v>456</v>
      </c>
      <c r="B29" s="70">
        <v>236</v>
      </c>
      <c r="C29" s="70">
        <v>202</v>
      </c>
      <c r="D29" s="70">
        <v>195</v>
      </c>
      <c r="E29" s="70">
        <v>207</v>
      </c>
      <c r="F29" s="77">
        <v>234</v>
      </c>
      <c r="G29" s="83">
        <v>1074</v>
      </c>
      <c r="H29" s="80">
        <v>209</v>
      </c>
      <c r="I29" s="70">
        <v>186</v>
      </c>
      <c r="J29" s="70">
        <v>233</v>
      </c>
      <c r="K29" s="70">
        <v>184</v>
      </c>
      <c r="L29" s="70">
        <v>188</v>
      </c>
      <c r="M29" s="70">
        <v>180</v>
      </c>
      <c r="N29" s="70">
        <v>183</v>
      </c>
      <c r="O29" s="77">
        <v>1363</v>
      </c>
      <c r="P29" s="80">
        <v>155</v>
      </c>
      <c r="Q29" s="70">
        <v>171</v>
      </c>
      <c r="R29" s="70">
        <v>239</v>
      </c>
      <c r="S29" s="77">
        <v>265</v>
      </c>
      <c r="T29" s="80">
        <v>248</v>
      </c>
      <c r="U29" s="70">
        <v>320</v>
      </c>
      <c r="V29" s="70">
        <v>1398</v>
      </c>
    </row>
    <row r="30" spans="1:22" x14ac:dyDescent="0.2">
      <c r="A30" s="85" t="s">
        <v>457</v>
      </c>
      <c r="B30" s="70">
        <v>52</v>
      </c>
      <c r="C30" s="70">
        <v>56</v>
      </c>
      <c r="D30" s="70">
        <v>78</v>
      </c>
      <c r="E30" s="70">
        <v>83</v>
      </c>
      <c r="F30" s="77">
        <v>86</v>
      </c>
      <c r="G30" s="83">
        <v>355</v>
      </c>
      <c r="H30" s="80">
        <v>98</v>
      </c>
      <c r="I30" s="70">
        <v>88</v>
      </c>
      <c r="J30" s="70">
        <v>101</v>
      </c>
      <c r="K30" s="70">
        <v>89</v>
      </c>
      <c r="L30" s="70">
        <v>94</v>
      </c>
      <c r="M30" s="70">
        <v>102</v>
      </c>
      <c r="N30" s="70">
        <v>94</v>
      </c>
      <c r="O30" s="77">
        <v>666</v>
      </c>
      <c r="P30" s="80">
        <v>114</v>
      </c>
      <c r="Q30" s="70">
        <v>123</v>
      </c>
      <c r="R30" s="70">
        <v>90</v>
      </c>
      <c r="S30" s="77">
        <v>93</v>
      </c>
      <c r="T30" s="80">
        <v>112</v>
      </c>
      <c r="U30" s="70">
        <v>97</v>
      </c>
      <c r="V30" s="70">
        <v>629</v>
      </c>
    </row>
    <row r="31" spans="1:22" x14ac:dyDescent="0.2">
      <c r="A31" s="85" t="s">
        <v>458</v>
      </c>
      <c r="B31" s="70">
        <v>164</v>
      </c>
      <c r="C31" s="70">
        <v>162</v>
      </c>
      <c r="D31" s="70">
        <v>170</v>
      </c>
      <c r="E31" s="70">
        <v>161</v>
      </c>
      <c r="F31" s="77">
        <v>170</v>
      </c>
      <c r="G31" s="83">
        <v>827</v>
      </c>
      <c r="H31" s="80">
        <v>197</v>
      </c>
      <c r="I31" s="70">
        <v>154</v>
      </c>
      <c r="J31" s="70">
        <v>178</v>
      </c>
      <c r="K31" s="70">
        <v>190</v>
      </c>
      <c r="L31" s="70">
        <v>220</v>
      </c>
      <c r="M31" s="70">
        <v>190</v>
      </c>
      <c r="N31" s="70">
        <v>193</v>
      </c>
      <c r="O31" s="77">
        <v>1322</v>
      </c>
      <c r="P31" s="80">
        <v>180</v>
      </c>
      <c r="Q31" s="70">
        <v>163</v>
      </c>
      <c r="R31" s="70">
        <v>168</v>
      </c>
      <c r="S31" s="77">
        <v>186</v>
      </c>
      <c r="T31" s="80">
        <v>164</v>
      </c>
      <c r="U31" s="70">
        <v>193</v>
      </c>
      <c r="V31" s="70">
        <v>1054</v>
      </c>
    </row>
    <row r="32" spans="1:22" x14ac:dyDescent="0.2">
      <c r="A32" s="85" t="s">
        <v>459</v>
      </c>
      <c r="B32" s="70">
        <v>215</v>
      </c>
      <c r="C32" s="70">
        <v>215</v>
      </c>
      <c r="D32" s="70">
        <v>192</v>
      </c>
      <c r="E32" s="70">
        <v>229</v>
      </c>
      <c r="F32" s="77">
        <v>216</v>
      </c>
      <c r="G32" s="83">
        <v>1067</v>
      </c>
      <c r="H32" s="80">
        <v>231</v>
      </c>
      <c r="I32" s="70">
        <v>181</v>
      </c>
      <c r="J32" s="70">
        <v>203</v>
      </c>
      <c r="K32" s="70">
        <v>195</v>
      </c>
      <c r="L32" s="70">
        <v>190</v>
      </c>
      <c r="M32" s="70">
        <v>211</v>
      </c>
      <c r="N32" s="70">
        <v>176</v>
      </c>
      <c r="O32" s="77">
        <v>1387</v>
      </c>
      <c r="P32" s="80">
        <v>173</v>
      </c>
      <c r="Q32" s="70">
        <v>158</v>
      </c>
      <c r="R32" s="70">
        <v>154</v>
      </c>
      <c r="S32" s="77">
        <v>187</v>
      </c>
      <c r="T32" s="80">
        <v>157</v>
      </c>
      <c r="U32" s="70">
        <v>167</v>
      </c>
      <c r="V32" s="70">
        <v>996</v>
      </c>
    </row>
    <row r="33" spans="1:22" x14ac:dyDescent="0.2">
      <c r="A33" s="85" t="s">
        <v>460</v>
      </c>
      <c r="B33" s="70">
        <v>195</v>
      </c>
      <c r="C33" s="70">
        <v>172</v>
      </c>
      <c r="D33" s="70">
        <v>201</v>
      </c>
      <c r="E33" s="70">
        <v>193</v>
      </c>
      <c r="F33" s="77">
        <v>204</v>
      </c>
      <c r="G33" s="83">
        <v>965</v>
      </c>
      <c r="H33" s="80">
        <v>204</v>
      </c>
      <c r="I33" s="70">
        <v>174</v>
      </c>
      <c r="J33" s="70">
        <v>178</v>
      </c>
      <c r="K33" s="70">
        <v>214</v>
      </c>
      <c r="L33" s="70">
        <v>180</v>
      </c>
      <c r="M33" s="70">
        <v>153</v>
      </c>
      <c r="N33" s="70">
        <v>149</v>
      </c>
      <c r="O33" s="77">
        <v>1252</v>
      </c>
      <c r="P33" s="80">
        <v>142</v>
      </c>
      <c r="Q33" s="70">
        <v>135</v>
      </c>
      <c r="R33" s="70">
        <v>140</v>
      </c>
      <c r="S33" s="77">
        <v>147</v>
      </c>
      <c r="T33" s="80">
        <v>173</v>
      </c>
      <c r="U33" s="70">
        <v>175</v>
      </c>
      <c r="V33" s="70">
        <v>912</v>
      </c>
    </row>
    <row r="34" spans="1:22" ht="15.75" thickBot="1" x14ac:dyDescent="0.25">
      <c r="A34" s="86" t="s">
        <v>461</v>
      </c>
      <c r="B34" s="75">
        <v>105</v>
      </c>
      <c r="C34" s="75">
        <v>109</v>
      </c>
      <c r="D34" s="75">
        <v>112</v>
      </c>
      <c r="E34" s="75">
        <v>117</v>
      </c>
      <c r="F34" s="78">
        <v>119</v>
      </c>
      <c r="G34" s="84">
        <v>562</v>
      </c>
      <c r="H34" s="81">
        <v>133</v>
      </c>
      <c r="I34" s="75">
        <v>127</v>
      </c>
      <c r="J34" s="75">
        <v>128</v>
      </c>
      <c r="K34" s="75">
        <v>144</v>
      </c>
      <c r="L34" s="75">
        <v>133</v>
      </c>
      <c r="M34" s="75">
        <v>112</v>
      </c>
      <c r="N34" s="75">
        <v>142</v>
      </c>
      <c r="O34" s="78">
        <v>919</v>
      </c>
      <c r="P34" s="81">
        <v>113</v>
      </c>
      <c r="Q34" s="75">
        <v>135</v>
      </c>
      <c r="R34" s="75">
        <v>116</v>
      </c>
      <c r="S34" s="78">
        <v>128</v>
      </c>
      <c r="T34" s="81">
        <v>127</v>
      </c>
      <c r="U34" s="75">
        <v>111</v>
      </c>
      <c r="V34" s="75">
        <v>730</v>
      </c>
    </row>
    <row r="35" spans="1:22" ht="15.75" x14ac:dyDescent="0.25">
      <c r="A35" s="71" t="s">
        <v>12</v>
      </c>
      <c r="B35" s="72">
        <v>391</v>
      </c>
      <c r="C35" s="72">
        <v>374</v>
      </c>
      <c r="D35" s="72">
        <v>398</v>
      </c>
      <c r="E35" s="72">
        <v>433</v>
      </c>
      <c r="F35" s="76">
        <v>447</v>
      </c>
      <c r="G35" s="82">
        <v>2043</v>
      </c>
      <c r="H35" s="79">
        <v>426</v>
      </c>
      <c r="I35" s="72">
        <v>420</v>
      </c>
      <c r="J35" s="72">
        <v>444</v>
      </c>
      <c r="K35" s="72">
        <v>474</v>
      </c>
      <c r="L35" s="72">
        <v>464</v>
      </c>
      <c r="M35" s="72">
        <v>464</v>
      </c>
      <c r="N35" s="72">
        <v>442</v>
      </c>
      <c r="O35" s="76">
        <v>3134</v>
      </c>
      <c r="P35" s="79">
        <v>431</v>
      </c>
      <c r="Q35" s="72">
        <v>424</v>
      </c>
      <c r="R35" s="72">
        <v>430</v>
      </c>
      <c r="S35" s="76">
        <v>451</v>
      </c>
      <c r="T35" s="79">
        <v>466</v>
      </c>
      <c r="U35" s="72">
        <v>454</v>
      </c>
      <c r="V35" s="72">
        <v>2656</v>
      </c>
    </row>
    <row r="36" spans="1:22" x14ac:dyDescent="0.2">
      <c r="A36" s="85" t="s">
        <v>462</v>
      </c>
      <c r="B36" s="70">
        <v>152</v>
      </c>
      <c r="C36" s="70">
        <v>132</v>
      </c>
      <c r="D36" s="70">
        <v>145</v>
      </c>
      <c r="E36" s="70">
        <v>166</v>
      </c>
      <c r="F36" s="77">
        <v>188</v>
      </c>
      <c r="G36" s="83">
        <v>783</v>
      </c>
      <c r="H36" s="80">
        <v>153</v>
      </c>
      <c r="I36" s="70">
        <v>165</v>
      </c>
      <c r="J36" s="70">
        <v>178</v>
      </c>
      <c r="K36" s="70">
        <v>148</v>
      </c>
      <c r="L36" s="70">
        <v>186</v>
      </c>
      <c r="M36" s="70">
        <v>164</v>
      </c>
      <c r="N36" s="70">
        <v>152</v>
      </c>
      <c r="O36" s="77">
        <v>1146</v>
      </c>
      <c r="P36" s="80">
        <v>139</v>
      </c>
      <c r="Q36" s="70">
        <v>148</v>
      </c>
      <c r="R36" s="70">
        <v>151</v>
      </c>
      <c r="S36" s="77">
        <v>153</v>
      </c>
      <c r="T36" s="80">
        <v>150</v>
      </c>
      <c r="U36" s="70">
        <v>139</v>
      </c>
      <c r="V36" s="70">
        <v>880</v>
      </c>
    </row>
    <row r="37" spans="1:22" x14ac:dyDescent="0.2">
      <c r="A37" s="85" t="s">
        <v>463</v>
      </c>
      <c r="B37" s="70">
        <v>117</v>
      </c>
      <c r="C37" s="70">
        <v>116</v>
      </c>
      <c r="D37" s="70">
        <v>118</v>
      </c>
      <c r="E37" s="70">
        <v>133</v>
      </c>
      <c r="F37" s="77">
        <v>117</v>
      </c>
      <c r="G37" s="83">
        <v>601</v>
      </c>
      <c r="H37" s="80">
        <v>112</v>
      </c>
      <c r="I37" s="70">
        <v>97</v>
      </c>
      <c r="J37" s="70">
        <v>114</v>
      </c>
      <c r="K37" s="70">
        <v>150</v>
      </c>
      <c r="L37" s="70">
        <v>120</v>
      </c>
      <c r="M37" s="70">
        <v>135</v>
      </c>
      <c r="N37" s="70">
        <v>126</v>
      </c>
      <c r="O37" s="77">
        <v>854</v>
      </c>
      <c r="P37" s="80">
        <v>123</v>
      </c>
      <c r="Q37" s="70">
        <v>113</v>
      </c>
      <c r="R37" s="70">
        <v>112</v>
      </c>
      <c r="S37" s="77">
        <v>125</v>
      </c>
      <c r="T37" s="80">
        <v>132</v>
      </c>
      <c r="U37" s="70">
        <v>123</v>
      </c>
      <c r="V37" s="70">
        <v>728</v>
      </c>
    </row>
    <row r="38" spans="1:22" ht="15.75" thickBot="1" x14ac:dyDescent="0.25">
      <c r="A38" s="86" t="s">
        <v>464</v>
      </c>
      <c r="B38" s="75">
        <v>122</v>
      </c>
      <c r="C38" s="75">
        <v>126</v>
      </c>
      <c r="D38" s="75">
        <v>135</v>
      </c>
      <c r="E38" s="75">
        <v>134</v>
      </c>
      <c r="F38" s="78">
        <v>142</v>
      </c>
      <c r="G38" s="84">
        <v>659</v>
      </c>
      <c r="H38" s="81">
        <v>161</v>
      </c>
      <c r="I38" s="75">
        <v>158</v>
      </c>
      <c r="J38" s="75">
        <v>152</v>
      </c>
      <c r="K38" s="75">
        <v>176</v>
      </c>
      <c r="L38" s="75">
        <v>158</v>
      </c>
      <c r="M38" s="75">
        <v>165</v>
      </c>
      <c r="N38" s="75">
        <v>164</v>
      </c>
      <c r="O38" s="78">
        <v>1134</v>
      </c>
      <c r="P38" s="81">
        <v>169</v>
      </c>
      <c r="Q38" s="75">
        <v>163</v>
      </c>
      <c r="R38" s="75">
        <v>167</v>
      </c>
      <c r="S38" s="78">
        <v>173</v>
      </c>
      <c r="T38" s="81">
        <v>184</v>
      </c>
      <c r="U38" s="75">
        <v>192</v>
      </c>
      <c r="V38" s="75">
        <v>1048</v>
      </c>
    </row>
    <row r="39" spans="1:22" ht="15.75" x14ac:dyDescent="0.25">
      <c r="A39" s="71" t="s">
        <v>13</v>
      </c>
      <c r="B39" s="72">
        <v>610</v>
      </c>
      <c r="C39" s="72">
        <v>612</v>
      </c>
      <c r="D39" s="72">
        <v>578</v>
      </c>
      <c r="E39" s="72">
        <v>662</v>
      </c>
      <c r="F39" s="76">
        <v>664</v>
      </c>
      <c r="G39" s="82">
        <v>3126</v>
      </c>
      <c r="H39" s="79">
        <v>666</v>
      </c>
      <c r="I39" s="72">
        <v>630</v>
      </c>
      <c r="J39" s="72">
        <v>662</v>
      </c>
      <c r="K39" s="72">
        <v>733</v>
      </c>
      <c r="L39" s="72">
        <v>698</v>
      </c>
      <c r="M39" s="72">
        <v>695</v>
      </c>
      <c r="N39" s="72">
        <v>678</v>
      </c>
      <c r="O39" s="76">
        <v>4762</v>
      </c>
      <c r="P39" s="79">
        <v>703</v>
      </c>
      <c r="Q39" s="72">
        <v>661</v>
      </c>
      <c r="R39" s="72">
        <v>670</v>
      </c>
      <c r="S39" s="76">
        <v>690</v>
      </c>
      <c r="T39" s="79">
        <v>731</v>
      </c>
      <c r="U39" s="72">
        <v>750</v>
      </c>
      <c r="V39" s="72">
        <v>4205</v>
      </c>
    </row>
    <row r="40" spans="1:22" x14ac:dyDescent="0.2">
      <c r="A40" s="85" t="s">
        <v>465</v>
      </c>
      <c r="B40" s="70">
        <v>151</v>
      </c>
      <c r="C40" s="70">
        <v>171</v>
      </c>
      <c r="D40" s="70">
        <v>169</v>
      </c>
      <c r="E40" s="70">
        <v>182</v>
      </c>
      <c r="F40" s="77">
        <v>166</v>
      </c>
      <c r="G40" s="83">
        <v>839</v>
      </c>
      <c r="H40" s="80">
        <v>165</v>
      </c>
      <c r="I40" s="70">
        <v>168</v>
      </c>
      <c r="J40" s="70">
        <v>178</v>
      </c>
      <c r="K40" s="70">
        <v>199</v>
      </c>
      <c r="L40" s="70">
        <v>194</v>
      </c>
      <c r="M40" s="70">
        <v>163</v>
      </c>
      <c r="N40" s="70">
        <v>197</v>
      </c>
      <c r="O40" s="77">
        <v>1264</v>
      </c>
      <c r="P40" s="80">
        <v>209</v>
      </c>
      <c r="Q40" s="70">
        <v>170</v>
      </c>
      <c r="R40" s="70">
        <v>177</v>
      </c>
      <c r="S40" s="77">
        <v>185</v>
      </c>
      <c r="T40" s="80">
        <v>191</v>
      </c>
      <c r="U40" s="70">
        <v>203</v>
      </c>
      <c r="V40" s="70">
        <v>1135</v>
      </c>
    </row>
    <row r="41" spans="1:22" x14ac:dyDescent="0.2">
      <c r="A41" s="85" t="s">
        <v>466</v>
      </c>
      <c r="B41" s="70">
        <v>165</v>
      </c>
      <c r="C41" s="70">
        <v>163</v>
      </c>
      <c r="D41" s="70">
        <v>119</v>
      </c>
      <c r="E41" s="70">
        <v>170</v>
      </c>
      <c r="F41" s="77">
        <v>162</v>
      </c>
      <c r="G41" s="83">
        <v>779</v>
      </c>
      <c r="H41" s="80">
        <v>163</v>
      </c>
      <c r="I41" s="70">
        <v>156</v>
      </c>
      <c r="J41" s="70">
        <v>147</v>
      </c>
      <c r="K41" s="70">
        <v>160</v>
      </c>
      <c r="L41" s="70">
        <v>165</v>
      </c>
      <c r="M41" s="70">
        <v>176</v>
      </c>
      <c r="N41" s="70">
        <v>150</v>
      </c>
      <c r="O41" s="77">
        <v>1117</v>
      </c>
      <c r="P41" s="80">
        <v>172</v>
      </c>
      <c r="Q41" s="70">
        <v>160</v>
      </c>
      <c r="R41" s="70">
        <v>146</v>
      </c>
      <c r="S41" s="77">
        <v>153</v>
      </c>
      <c r="T41" s="80">
        <v>170</v>
      </c>
      <c r="U41" s="70">
        <v>165</v>
      </c>
      <c r="V41" s="70">
        <v>966</v>
      </c>
    </row>
    <row r="42" spans="1:22" x14ac:dyDescent="0.2">
      <c r="A42" s="85" t="s">
        <v>90</v>
      </c>
      <c r="B42" s="70">
        <v>157</v>
      </c>
      <c r="C42" s="70">
        <v>137</v>
      </c>
      <c r="D42" s="70">
        <v>145</v>
      </c>
      <c r="E42" s="70">
        <v>161</v>
      </c>
      <c r="F42" s="77">
        <v>168</v>
      </c>
      <c r="G42" s="83">
        <v>768</v>
      </c>
      <c r="H42" s="80">
        <v>178</v>
      </c>
      <c r="I42" s="70">
        <v>164</v>
      </c>
      <c r="J42" s="70">
        <v>179</v>
      </c>
      <c r="K42" s="70">
        <v>190</v>
      </c>
      <c r="L42" s="70">
        <v>181</v>
      </c>
      <c r="M42" s="70">
        <v>176</v>
      </c>
      <c r="N42" s="70">
        <v>179</v>
      </c>
      <c r="O42" s="77">
        <v>1247</v>
      </c>
      <c r="P42" s="80">
        <v>165</v>
      </c>
      <c r="Q42" s="70">
        <v>179</v>
      </c>
      <c r="R42" s="70">
        <v>166</v>
      </c>
      <c r="S42" s="77">
        <v>186</v>
      </c>
      <c r="T42" s="80">
        <v>186</v>
      </c>
      <c r="U42" s="70">
        <v>201</v>
      </c>
      <c r="V42" s="70">
        <v>1083</v>
      </c>
    </row>
    <row r="43" spans="1:22" ht="15.75" thickBot="1" x14ac:dyDescent="0.25">
      <c r="A43" s="86" t="s">
        <v>467</v>
      </c>
      <c r="B43" s="75">
        <v>137</v>
      </c>
      <c r="C43" s="75">
        <v>141</v>
      </c>
      <c r="D43" s="75">
        <v>145</v>
      </c>
      <c r="E43" s="75">
        <v>149</v>
      </c>
      <c r="F43" s="78">
        <v>168</v>
      </c>
      <c r="G43" s="84">
        <v>740</v>
      </c>
      <c r="H43" s="81">
        <v>160</v>
      </c>
      <c r="I43" s="75">
        <v>142</v>
      </c>
      <c r="J43" s="75">
        <v>158</v>
      </c>
      <c r="K43" s="75">
        <v>184</v>
      </c>
      <c r="L43" s="75">
        <v>158</v>
      </c>
      <c r="M43" s="75">
        <v>180</v>
      </c>
      <c r="N43" s="75">
        <v>152</v>
      </c>
      <c r="O43" s="78">
        <v>1134</v>
      </c>
      <c r="P43" s="81">
        <v>157</v>
      </c>
      <c r="Q43" s="75">
        <v>152</v>
      </c>
      <c r="R43" s="75">
        <v>181</v>
      </c>
      <c r="S43" s="78">
        <v>166</v>
      </c>
      <c r="T43" s="81">
        <v>184</v>
      </c>
      <c r="U43" s="75">
        <v>181</v>
      </c>
      <c r="V43" s="75">
        <v>1021</v>
      </c>
    </row>
    <row r="44" spans="1:22" ht="15.75" x14ac:dyDescent="0.25">
      <c r="A44" s="71" t="s">
        <v>14</v>
      </c>
      <c r="B44" s="72">
        <v>139</v>
      </c>
      <c r="C44" s="72">
        <v>172</v>
      </c>
      <c r="D44" s="72">
        <v>157</v>
      </c>
      <c r="E44" s="72">
        <v>173</v>
      </c>
      <c r="F44" s="76">
        <v>172</v>
      </c>
      <c r="G44" s="82">
        <v>813</v>
      </c>
      <c r="H44" s="79">
        <v>186</v>
      </c>
      <c r="I44" s="72">
        <v>149</v>
      </c>
      <c r="J44" s="72">
        <v>199</v>
      </c>
      <c r="K44" s="72">
        <v>178</v>
      </c>
      <c r="L44" s="72">
        <v>198</v>
      </c>
      <c r="M44" s="72">
        <v>187</v>
      </c>
      <c r="N44" s="72">
        <v>179</v>
      </c>
      <c r="O44" s="76">
        <v>1276</v>
      </c>
      <c r="P44" s="79">
        <v>205</v>
      </c>
      <c r="Q44" s="72">
        <v>195</v>
      </c>
      <c r="R44" s="72">
        <v>182</v>
      </c>
      <c r="S44" s="76">
        <v>201</v>
      </c>
      <c r="T44" s="79">
        <v>201</v>
      </c>
      <c r="U44" s="72">
        <v>204</v>
      </c>
      <c r="V44" s="72">
        <v>1188</v>
      </c>
    </row>
    <row r="45" spans="1:22" ht="15.75" thickBot="1" x14ac:dyDescent="0.25">
      <c r="A45" s="86" t="s">
        <v>14</v>
      </c>
      <c r="B45" s="75">
        <v>139</v>
      </c>
      <c r="C45" s="75">
        <v>172</v>
      </c>
      <c r="D45" s="75">
        <v>157</v>
      </c>
      <c r="E45" s="75">
        <v>173</v>
      </c>
      <c r="F45" s="78">
        <v>172</v>
      </c>
      <c r="G45" s="84">
        <v>813</v>
      </c>
      <c r="H45" s="81">
        <v>186</v>
      </c>
      <c r="I45" s="75">
        <v>149</v>
      </c>
      <c r="J45" s="75">
        <v>199</v>
      </c>
      <c r="K45" s="75">
        <v>178</v>
      </c>
      <c r="L45" s="75">
        <v>198</v>
      </c>
      <c r="M45" s="75">
        <v>187</v>
      </c>
      <c r="N45" s="75">
        <v>179</v>
      </c>
      <c r="O45" s="78">
        <v>1276</v>
      </c>
      <c r="P45" s="81">
        <v>205</v>
      </c>
      <c r="Q45" s="75">
        <v>195</v>
      </c>
      <c r="R45" s="75">
        <v>182</v>
      </c>
      <c r="S45" s="78">
        <v>201</v>
      </c>
      <c r="T45" s="81">
        <v>201</v>
      </c>
      <c r="U45" s="75">
        <v>204</v>
      </c>
      <c r="V45" s="75">
        <v>1188</v>
      </c>
    </row>
    <row r="46" spans="1:22" ht="15.75" x14ac:dyDescent="0.25">
      <c r="A46" s="71" t="s">
        <v>15</v>
      </c>
      <c r="B46" s="72">
        <v>218</v>
      </c>
      <c r="C46" s="72">
        <v>262</v>
      </c>
      <c r="D46" s="72">
        <v>258</v>
      </c>
      <c r="E46" s="72">
        <v>281</v>
      </c>
      <c r="F46" s="76">
        <v>330</v>
      </c>
      <c r="G46" s="82">
        <v>1349</v>
      </c>
      <c r="H46" s="79">
        <v>293</v>
      </c>
      <c r="I46" s="72">
        <v>323</v>
      </c>
      <c r="J46" s="72">
        <v>325</v>
      </c>
      <c r="K46" s="72">
        <v>360</v>
      </c>
      <c r="L46" s="72">
        <v>310</v>
      </c>
      <c r="M46" s="72">
        <v>335</v>
      </c>
      <c r="N46" s="72">
        <v>380</v>
      </c>
      <c r="O46" s="76">
        <v>2326</v>
      </c>
      <c r="P46" s="79">
        <v>346</v>
      </c>
      <c r="Q46" s="72">
        <v>336</v>
      </c>
      <c r="R46" s="72">
        <v>357</v>
      </c>
      <c r="S46" s="76">
        <v>348</v>
      </c>
      <c r="T46" s="79">
        <v>411</v>
      </c>
      <c r="U46" s="72">
        <v>326</v>
      </c>
      <c r="V46" s="72">
        <v>2124</v>
      </c>
    </row>
    <row r="47" spans="1:22" x14ac:dyDescent="0.2">
      <c r="A47" s="85" t="s">
        <v>15</v>
      </c>
      <c r="B47" s="70">
        <v>104</v>
      </c>
      <c r="C47" s="70">
        <v>128</v>
      </c>
      <c r="D47" s="70">
        <v>125</v>
      </c>
      <c r="E47" s="70">
        <v>139</v>
      </c>
      <c r="F47" s="77">
        <v>145</v>
      </c>
      <c r="G47" s="83">
        <v>641</v>
      </c>
      <c r="H47" s="80">
        <v>135</v>
      </c>
      <c r="I47" s="70">
        <v>142</v>
      </c>
      <c r="J47" s="70">
        <v>133</v>
      </c>
      <c r="K47" s="70">
        <v>142</v>
      </c>
      <c r="L47" s="70">
        <v>140</v>
      </c>
      <c r="M47" s="70">
        <v>149</v>
      </c>
      <c r="N47" s="70">
        <v>163</v>
      </c>
      <c r="O47" s="77">
        <v>1004</v>
      </c>
      <c r="P47" s="80">
        <v>168</v>
      </c>
      <c r="Q47" s="70">
        <v>139</v>
      </c>
      <c r="R47" s="70">
        <v>158</v>
      </c>
      <c r="S47" s="77">
        <v>177</v>
      </c>
      <c r="T47" s="80">
        <v>208</v>
      </c>
      <c r="U47" s="70">
        <v>151</v>
      </c>
      <c r="V47" s="70">
        <v>1001</v>
      </c>
    </row>
    <row r="48" spans="1:22" ht="15.75" thickBot="1" x14ac:dyDescent="0.25">
      <c r="A48" s="86" t="s">
        <v>482</v>
      </c>
      <c r="B48" s="75">
        <v>114</v>
      </c>
      <c r="C48" s="75">
        <v>134</v>
      </c>
      <c r="D48" s="75">
        <v>133</v>
      </c>
      <c r="E48" s="75">
        <v>142</v>
      </c>
      <c r="F48" s="78">
        <v>185</v>
      </c>
      <c r="G48" s="84">
        <v>708</v>
      </c>
      <c r="H48" s="81">
        <v>158</v>
      </c>
      <c r="I48" s="75">
        <v>181</v>
      </c>
      <c r="J48" s="75">
        <v>192</v>
      </c>
      <c r="K48" s="75">
        <v>218</v>
      </c>
      <c r="L48" s="75">
        <v>170</v>
      </c>
      <c r="M48" s="75">
        <v>186</v>
      </c>
      <c r="N48" s="75">
        <v>217</v>
      </c>
      <c r="O48" s="78">
        <v>1322</v>
      </c>
      <c r="P48" s="81">
        <v>178</v>
      </c>
      <c r="Q48" s="75">
        <v>197</v>
      </c>
      <c r="R48" s="75">
        <v>199</v>
      </c>
      <c r="S48" s="78">
        <v>171</v>
      </c>
      <c r="T48" s="81">
        <v>203</v>
      </c>
      <c r="U48" s="75">
        <v>175</v>
      </c>
      <c r="V48" s="75">
        <v>1123</v>
      </c>
    </row>
    <row r="49" spans="1:22" ht="15.75" x14ac:dyDescent="0.25">
      <c r="A49" s="71" t="s">
        <v>16</v>
      </c>
      <c r="B49" s="72">
        <v>768</v>
      </c>
      <c r="C49" s="72">
        <v>855</v>
      </c>
      <c r="D49" s="72">
        <v>859</v>
      </c>
      <c r="E49" s="72">
        <v>852</v>
      </c>
      <c r="F49" s="76">
        <v>889</v>
      </c>
      <c r="G49" s="82">
        <v>4223</v>
      </c>
      <c r="H49" s="79">
        <v>861</v>
      </c>
      <c r="I49" s="72">
        <v>846</v>
      </c>
      <c r="J49" s="72">
        <v>858</v>
      </c>
      <c r="K49" s="72">
        <v>840</v>
      </c>
      <c r="L49" s="72">
        <v>833</v>
      </c>
      <c r="M49" s="72">
        <v>817</v>
      </c>
      <c r="N49" s="72">
        <v>761</v>
      </c>
      <c r="O49" s="76">
        <v>5816</v>
      </c>
      <c r="P49" s="79">
        <v>771</v>
      </c>
      <c r="Q49" s="72">
        <v>727</v>
      </c>
      <c r="R49" s="72">
        <v>756</v>
      </c>
      <c r="S49" s="76">
        <v>687</v>
      </c>
      <c r="T49" s="79">
        <v>749</v>
      </c>
      <c r="U49" s="72">
        <v>731</v>
      </c>
      <c r="V49" s="72">
        <v>4421</v>
      </c>
    </row>
    <row r="50" spans="1:22" x14ac:dyDescent="0.2">
      <c r="A50" s="85" t="s">
        <v>468</v>
      </c>
      <c r="B50" s="70">
        <v>241</v>
      </c>
      <c r="C50" s="70">
        <v>253</v>
      </c>
      <c r="D50" s="70">
        <v>254</v>
      </c>
      <c r="E50" s="70">
        <v>263</v>
      </c>
      <c r="F50" s="77">
        <v>241</v>
      </c>
      <c r="G50" s="83">
        <v>1252</v>
      </c>
      <c r="H50" s="80">
        <v>287</v>
      </c>
      <c r="I50" s="70">
        <v>263</v>
      </c>
      <c r="J50" s="70">
        <v>285</v>
      </c>
      <c r="K50" s="70">
        <v>248</v>
      </c>
      <c r="L50" s="70">
        <v>267</v>
      </c>
      <c r="M50" s="70">
        <v>271</v>
      </c>
      <c r="N50" s="70">
        <v>261</v>
      </c>
      <c r="O50" s="77">
        <v>1882</v>
      </c>
      <c r="P50" s="80">
        <v>247</v>
      </c>
      <c r="Q50" s="70">
        <v>248</v>
      </c>
      <c r="R50" s="70">
        <v>248</v>
      </c>
      <c r="S50" s="77">
        <v>229</v>
      </c>
      <c r="T50" s="80">
        <v>253</v>
      </c>
      <c r="U50" s="70">
        <v>224</v>
      </c>
      <c r="V50" s="70">
        <v>1449</v>
      </c>
    </row>
    <row r="51" spans="1:22" x14ac:dyDescent="0.2">
      <c r="A51" s="85" t="s">
        <v>469</v>
      </c>
      <c r="B51" s="70">
        <v>235</v>
      </c>
      <c r="C51" s="70">
        <v>276</v>
      </c>
      <c r="D51" s="70">
        <v>286</v>
      </c>
      <c r="E51" s="70">
        <v>261</v>
      </c>
      <c r="F51" s="77">
        <v>313</v>
      </c>
      <c r="G51" s="83">
        <v>1371</v>
      </c>
      <c r="H51" s="80">
        <v>293</v>
      </c>
      <c r="I51" s="70">
        <v>289</v>
      </c>
      <c r="J51" s="70">
        <v>279</v>
      </c>
      <c r="K51" s="70">
        <v>322</v>
      </c>
      <c r="L51" s="70">
        <v>276</v>
      </c>
      <c r="M51" s="70">
        <v>293</v>
      </c>
      <c r="N51" s="70">
        <v>254</v>
      </c>
      <c r="O51" s="77">
        <v>2006</v>
      </c>
      <c r="P51" s="80">
        <v>268</v>
      </c>
      <c r="Q51" s="70">
        <v>253</v>
      </c>
      <c r="R51" s="70">
        <v>276</v>
      </c>
      <c r="S51" s="77">
        <v>237</v>
      </c>
      <c r="T51" s="80">
        <v>269</v>
      </c>
      <c r="U51" s="70">
        <v>270</v>
      </c>
      <c r="V51" s="70">
        <v>1573</v>
      </c>
    </row>
    <row r="52" spans="1:22" x14ac:dyDescent="0.2">
      <c r="A52" s="85" t="s">
        <v>470</v>
      </c>
      <c r="B52" s="70">
        <v>138</v>
      </c>
      <c r="C52" s="70">
        <v>143</v>
      </c>
      <c r="D52" s="70">
        <v>148</v>
      </c>
      <c r="E52" s="70">
        <v>157</v>
      </c>
      <c r="F52" s="77">
        <v>144</v>
      </c>
      <c r="G52" s="83">
        <v>730</v>
      </c>
      <c r="H52" s="80">
        <v>132</v>
      </c>
      <c r="I52" s="70">
        <v>120</v>
      </c>
      <c r="J52" s="70">
        <v>136</v>
      </c>
      <c r="K52" s="70">
        <v>109</v>
      </c>
      <c r="L52" s="70">
        <v>135</v>
      </c>
      <c r="M52" s="70">
        <v>100</v>
      </c>
      <c r="N52" s="70">
        <v>100</v>
      </c>
      <c r="O52" s="77">
        <v>832</v>
      </c>
      <c r="P52" s="80">
        <v>99</v>
      </c>
      <c r="Q52" s="70">
        <v>94</v>
      </c>
      <c r="R52" s="70">
        <v>91</v>
      </c>
      <c r="S52" s="77">
        <v>78</v>
      </c>
      <c r="T52" s="80">
        <v>80</v>
      </c>
      <c r="U52" s="70">
        <v>90</v>
      </c>
      <c r="V52" s="70">
        <v>532</v>
      </c>
    </row>
    <row r="53" spans="1:22" ht="15.75" thickBot="1" x14ac:dyDescent="0.25">
      <c r="A53" s="86" t="s">
        <v>471</v>
      </c>
      <c r="B53" s="75">
        <v>154</v>
      </c>
      <c r="C53" s="75">
        <v>183</v>
      </c>
      <c r="D53" s="75">
        <v>171</v>
      </c>
      <c r="E53" s="75">
        <v>171</v>
      </c>
      <c r="F53" s="78">
        <v>191</v>
      </c>
      <c r="G53" s="84">
        <v>870</v>
      </c>
      <c r="H53" s="81">
        <v>149</v>
      </c>
      <c r="I53" s="75">
        <v>174</v>
      </c>
      <c r="J53" s="75">
        <v>158</v>
      </c>
      <c r="K53" s="75">
        <v>161</v>
      </c>
      <c r="L53" s="75">
        <v>155</v>
      </c>
      <c r="M53" s="75">
        <v>153</v>
      </c>
      <c r="N53" s="75">
        <v>146</v>
      </c>
      <c r="O53" s="78">
        <v>1096</v>
      </c>
      <c r="P53" s="81">
        <v>157</v>
      </c>
      <c r="Q53" s="75">
        <v>132</v>
      </c>
      <c r="R53" s="75">
        <v>141</v>
      </c>
      <c r="S53" s="78">
        <v>143</v>
      </c>
      <c r="T53" s="81">
        <v>147</v>
      </c>
      <c r="U53" s="75">
        <v>147</v>
      </c>
      <c r="V53" s="75">
        <v>867</v>
      </c>
    </row>
    <row r="54" spans="1:22" ht="15.75" x14ac:dyDescent="0.25">
      <c r="A54" s="71" t="s">
        <v>17</v>
      </c>
      <c r="B54" s="72">
        <v>408</v>
      </c>
      <c r="C54" s="72">
        <v>417</v>
      </c>
      <c r="D54" s="72">
        <v>391</v>
      </c>
      <c r="E54" s="72">
        <v>389</v>
      </c>
      <c r="F54" s="76">
        <v>428</v>
      </c>
      <c r="G54" s="82">
        <v>2033</v>
      </c>
      <c r="H54" s="79">
        <v>429</v>
      </c>
      <c r="I54" s="72">
        <v>425</v>
      </c>
      <c r="J54" s="72">
        <v>420</v>
      </c>
      <c r="K54" s="72">
        <v>399</v>
      </c>
      <c r="L54" s="72">
        <v>369</v>
      </c>
      <c r="M54" s="72">
        <v>358</v>
      </c>
      <c r="N54" s="72">
        <v>367</v>
      </c>
      <c r="O54" s="76">
        <v>2767</v>
      </c>
      <c r="P54" s="79">
        <v>354</v>
      </c>
      <c r="Q54" s="72">
        <v>290</v>
      </c>
      <c r="R54" s="72">
        <v>327</v>
      </c>
      <c r="S54" s="76">
        <v>309</v>
      </c>
      <c r="T54" s="79">
        <v>295</v>
      </c>
      <c r="U54" s="72">
        <v>313</v>
      </c>
      <c r="V54" s="72">
        <v>1888</v>
      </c>
    </row>
    <row r="55" spans="1:22" x14ac:dyDescent="0.2">
      <c r="A55" s="85" t="s">
        <v>17</v>
      </c>
      <c r="B55" s="70">
        <v>197</v>
      </c>
      <c r="C55" s="70">
        <v>210</v>
      </c>
      <c r="D55" s="70">
        <v>172</v>
      </c>
      <c r="E55" s="70">
        <v>201</v>
      </c>
      <c r="F55" s="77">
        <v>211</v>
      </c>
      <c r="G55" s="83">
        <v>991</v>
      </c>
      <c r="H55" s="80">
        <v>213</v>
      </c>
      <c r="I55" s="70">
        <v>203</v>
      </c>
      <c r="J55" s="70">
        <v>199</v>
      </c>
      <c r="K55" s="70">
        <v>175</v>
      </c>
      <c r="L55" s="70">
        <v>175</v>
      </c>
      <c r="M55" s="70">
        <v>169</v>
      </c>
      <c r="N55" s="70">
        <v>158</v>
      </c>
      <c r="O55" s="77">
        <v>1292</v>
      </c>
      <c r="P55" s="80">
        <v>163</v>
      </c>
      <c r="Q55" s="70">
        <v>138</v>
      </c>
      <c r="R55" s="70">
        <v>146</v>
      </c>
      <c r="S55" s="77">
        <v>145</v>
      </c>
      <c r="T55" s="80">
        <v>131</v>
      </c>
      <c r="U55" s="70">
        <v>143</v>
      </c>
      <c r="V55" s="70">
        <v>866</v>
      </c>
    </row>
    <row r="56" spans="1:22" ht="15.75" thickBot="1" x14ac:dyDescent="0.25">
      <c r="A56" s="85" t="s">
        <v>472</v>
      </c>
      <c r="B56" s="70">
        <v>211</v>
      </c>
      <c r="C56" s="70">
        <v>207</v>
      </c>
      <c r="D56" s="70">
        <v>219</v>
      </c>
      <c r="E56" s="70">
        <v>188</v>
      </c>
      <c r="F56" s="77">
        <v>217</v>
      </c>
      <c r="G56" s="83">
        <v>1042</v>
      </c>
      <c r="H56" s="80">
        <v>216</v>
      </c>
      <c r="I56" s="70">
        <v>222</v>
      </c>
      <c r="J56" s="70">
        <v>221</v>
      </c>
      <c r="K56" s="70">
        <v>224</v>
      </c>
      <c r="L56" s="70">
        <v>194</v>
      </c>
      <c r="M56" s="70">
        <v>189</v>
      </c>
      <c r="N56" s="70">
        <v>209</v>
      </c>
      <c r="O56" s="77">
        <v>1475</v>
      </c>
      <c r="P56" s="80">
        <v>191</v>
      </c>
      <c r="Q56" s="70">
        <v>152</v>
      </c>
      <c r="R56" s="70">
        <v>181</v>
      </c>
      <c r="S56" s="77">
        <v>164</v>
      </c>
      <c r="T56" s="80">
        <v>164</v>
      </c>
      <c r="U56" s="70">
        <v>170</v>
      </c>
      <c r="V56" s="70">
        <v>1022</v>
      </c>
    </row>
    <row r="57" spans="1:22" ht="15.75" thickBot="1" x14ac:dyDescent="0.25">
      <c r="A57" s="73" t="s">
        <v>18</v>
      </c>
      <c r="B57" s="58">
        <v>6126</v>
      </c>
      <c r="C57" s="58">
        <v>6114</v>
      </c>
      <c r="D57" s="58">
        <v>6138</v>
      </c>
      <c r="E57" s="58">
        <v>6499</v>
      </c>
      <c r="F57" s="59">
        <v>6599</v>
      </c>
      <c r="G57" s="60">
        <v>31476</v>
      </c>
      <c r="H57" s="66">
        <v>6691</v>
      </c>
      <c r="I57" s="58">
        <v>6424</v>
      </c>
      <c r="J57" s="58">
        <v>6525</v>
      </c>
      <c r="K57" s="58">
        <v>6560</v>
      </c>
      <c r="L57" s="58">
        <v>6503</v>
      </c>
      <c r="M57" s="58">
        <v>6279</v>
      </c>
      <c r="N57" s="58">
        <v>6140</v>
      </c>
      <c r="O57" s="59">
        <v>45122</v>
      </c>
      <c r="P57" s="66">
        <v>6071</v>
      </c>
      <c r="Q57" s="58">
        <v>5870</v>
      </c>
      <c r="R57" s="58">
        <v>5937</v>
      </c>
      <c r="S57" s="59">
        <v>6086</v>
      </c>
      <c r="T57" s="66">
        <v>6270</v>
      </c>
      <c r="U57" s="58">
        <v>6314</v>
      </c>
      <c r="V57" s="58">
        <v>36548</v>
      </c>
    </row>
    <row r="59" spans="1:22" s="293" customFormat="1" ht="15.75" x14ac:dyDescent="0.25">
      <c r="A59" s="560"/>
      <c r="B59" s="560"/>
      <c r="C59" s="560"/>
      <c r="D59" s="560"/>
      <c r="E59" s="560"/>
      <c r="F59" s="560"/>
      <c r="H59" s="560"/>
      <c r="I59" s="560"/>
      <c r="J59" s="560"/>
      <c r="K59" s="560"/>
      <c r="L59" s="560"/>
      <c r="M59" s="560"/>
      <c r="N59" s="560"/>
      <c r="P59" s="560"/>
      <c r="Q59" s="560"/>
      <c r="R59" s="560"/>
      <c r="S59" s="560"/>
      <c r="T59" s="560"/>
      <c r="U59" s="560"/>
      <c r="V59" s="560"/>
    </row>
    <row r="60" spans="1:22" s="293" customFormat="1" ht="15.75" x14ac:dyDescent="0.25">
      <c r="A60" s="560"/>
      <c r="B60" s="560"/>
      <c r="C60" s="560"/>
      <c r="D60" s="560"/>
      <c r="E60" s="560"/>
      <c r="F60" s="560"/>
      <c r="H60" s="560"/>
      <c r="I60" s="560"/>
      <c r="J60" s="560"/>
      <c r="K60" s="560"/>
      <c r="L60" s="560"/>
      <c r="M60" s="560"/>
      <c r="N60" s="560"/>
      <c r="P60" s="560"/>
      <c r="Q60" s="560"/>
      <c r="R60" s="560"/>
      <c r="S60" s="560"/>
      <c r="T60" s="560"/>
      <c r="U60" s="560"/>
      <c r="V60" s="560"/>
    </row>
    <row r="61" spans="1:22" s="190" customFormat="1" ht="15.75" x14ac:dyDescent="0.25">
      <c r="A61" s="561"/>
      <c r="B61" s="561"/>
      <c r="C61" s="561"/>
      <c r="D61" s="561"/>
      <c r="E61" s="561"/>
      <c r="F61" s="561"/>
      <c r="H61" s="561"/>
      <c r="I61" s="561"/>
      <c r="J61" s="561"/>
      <c r="K61" s="561"/>
      <c r="L61" s="561"/>
      <c r="M61" s="561"/>
      <c r="N61" s="561"/>
      <c r="P61" s="561"/>
      <c r="Q61" s="561"/>
      <c r="R61" s="561"/>
      <c r="S61" s="561"/>
      <c r="T61" s="561"/>
      <c r="U61" s="561"/>
      <c r="V61" s="561"/>
    </row>
    <row r="62" spans="1:22" s="190" customFormat="1" ht="15.75" x14ac:dyDescent="0.25">
      <c r="A62" s="561"/>
      <c r="B62" s="561"/>
      <c r="C62" s="561"/>
      <c r="D62" s="561"/>
      <c r="E62" s="561"/>
      <c r="F62" s="561"/>
      <c r="H62" s="561"/>
      <c r="I62" s="561"/>
      <c r="J62" s="561"/>
      <c r="K62" s="561"/>
      <c r="L62" s="561"/>
      <c r="M62" s="561"/>
      <c r="N62" s="561"/>
      <c r="P62" s="561"/>
      <c r="Q62" s="561"/>
      <c r="R62" s="561"/>
      <c r="S62" s="561"/>
      <c r="T62" s="561"/>
      <c r="U62" s="561"/>
      <c r="V62" s="561"/>
    </row>
    <row r="63" spans="1:22" s="190" customFormat="1" ht="15.75" x14ac:dyDescent="0.25">
      <c r="A63" s="561"/>
      <c r="B63" s="561"/>
      <c r="C63" s="561"/>
      <c r="D63" s="561"/>
      <c r="E63" s="561"/>
      <c r="F63" s="561"/>
      <c r="H63" s="561"/>
      <c r="I63" s="561"/>
      <c r="J63" s="561"/>
      <c r="K63" s="561"/>
      <c r="L63" s="561"/>
      <c r="M63" s="561"/>
      <c r="N63" s="561"/>
      <c r="P63" s="561"/>
      <c r="Q63" s="561"/>
      <c r="R63" s="561"/>
      <c r="S63" s="561"/>
      <c r="T63" s="561"/>
      <c r="U63" s="561"/>
      <c r="V63" s="561"/>
    </row>
    <row r="64" spans="1:22" s="57" customFormat="1" x14ac:dyDescent="0.2">
      <c r="A64" s="559"/>
      <c r="B64" s="559"/>
      <c r="C64" s="559"/>
      <c r="D64" s="559"/>
      <c r="E64" s="559"/>
      <c r="F64" s="559"/>
      <c r="H64" s="559"/>
      <c r="I64" s="559"/>
      <c r="J64" s="559"/>
      <c r="K64" s="559"/>
      <c r="L64" s="559"/>
      <c r="M64" s="559"/>
      <c r="N64" s="559"/>
      <c r="P64" s="559"/>
      <c r="Q64" s="559"/>
      <c r="R64" s="559"/>
      <c r="S64" s="559"/>
      <c r="T64" s="559"/>
      <c r="U64" s="559"/>
      <c r="V64" s="559"/>
    </row>
  </sheetData>
  <sheetProtection password="C6D6" sheet="1" objects="1" scenarios="1"/>
  <mergeCells count="21">
    <mergeCell ref="B4:B5"/>
    <mergeCell ref="C4:C5"/>
    <mergeCell ref="D4:D5"/>
    <mergeCell ref="E4:E5"/>
    <mergeCell ref="F4:F5"/>
    <mergeCell ref="G4:G5"/>
    <mergeCell ref="H4:H5"/>
    <mergeCell ref="I4:I5"/>
    <mergeCell ref="J4:J5"/>
    <mergeCell ref="K4:K5"/>
    <mergeCell ref="L4:L5"/>
    <mergeCell ref="M4:M5"/>
    <mergeCell ref="N4:N5"/>
    <mergeCell ref="O4:O5"/>
    <mergeCell ref="P4:P5"/>
    <mergeCell ref="V4:V5"/>
    <mergeCell ref="Q4:Q5"/>
    <mergeCell ref="R4:R5"/>
    <mergeCell ref="S4:S5"/>
    <mergeCell ref="T4:T5"/>
    <mergeCell ref="U4:U5"/>
  </mergeCells>
  <hyperlinks>
    <hyperlink ref="A2" location="Contents!A1" display="Back to contents"/>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F13"/>
  <sheetViews>
    <sheetView showGridLines="0" workbookViewId="0">
      <selection activeCell="A2" sqref="A2"/>
    </sheetView>
  </sheetViews>
  <sheetFormatPr defaultRowHeight="15" x14ac:dyDescent="0.2"/>
  <cols>
    <col min="1" max="1" width="18.6640625" customWidth="1"/>
    <col min="2" max="2" width="9.33203125" bestFit="1" customWidth="1"/>
    <col min="3" max="3" width="11" customWidth="1"/>
    <col min="4" max="4" width="10.88671875" customWidth="1"/>
    <col min="5" max="5" width="10.21875" customWidth="1"/>
    <col min="6" max="6" width="11.77734375" customWidth="1"/>
  </cols>
  <sheetData>
    <row r="1" spans="1:6" ht="15.75" x14ac:dyDescent="0.25">
      <c r="A1" s="201" t="s">
        <v>438</v>
      </c>
    </row>
    <row r="2" spans="1:6" x14ac:dyDescent="0.2">
      <c r="A2" s="9" t="s">
        <v>27</v>
      </c>
    </row>
    <row r="3" spans="1:6" x14ac:dyDescent="0.2">
      <c r="A3" s="9"/>
    </row>
    <row r="4" spans="1:6" ht="15" customHeight="1" x14ac:dyDescent="0.2">
      <c r="A4" s="883" t="s">
        <v>118</v>
      </c>
      <c r="B4" s="883" t="s">
        <v>119</v>
      </c>
      <c r="C4" s="883"/>
      <c r="D4" s="883"/>
      <c r="E4" s="883"/>
      <c r="F4" s="883" t="s">
        <v>120</v>
      </c>
    </row>
    <row r="5" spans="1:6" ht="15" customHeight="1" x14ac:dyDescent="0.2">
      <c r="A5" s="883"/>
      <c r="B5" s="884" t="s">
        <v>121</v>
      </c>
      <c r="C5" s="884" t="s">
        <v>122</v>
      </c>
      <c r="D5" s="884" t="s">
        <v>123</v>
      </c>
      <c r="E5" s="884" t="s">
        <v>124</v>
      </c>
      <c r="F5" s="883"/>
    </row>
    <row r="6" spans="1:6" x14ac:dyDescent="0.2">
      <c r="A6" s="883"/>
      <c r="B6" s="884"/>
      <c r="C6" s="884"/>
      <c r="D6" s="884"/>
      <c r="E6" s="884"/>
      <c r="F6" s="883"/>
    </row>
    <row r="7" spans="1:6" x14ac:dyDescent="0.2">
      <c r="A7" s="883"/>
      <c r="B7" s="597" t="s">
        <v>125</v>
      </c>
      <c r="C7" s="597" t="s">
        <v>125</v>
      </c>
      <c r="D7" s="597" t="s">
        <v>125</v>
      </c>
      <c r="E7" s="597" t="s">
        <v>125</v>
      </c>
      <c r="F7" s="597" t="s">
        <v>126</v>
      </c>
    </row>
    <row r="8" spans="1:6" x14ac:dyDescent="0.2">
      <c r="A8" s="53" t="s">
        <v>6</v>
      </c>
      <c r="B8" s="595">
        <v>0.8</v>
      </c>
      <c r="C8" s="595">
        <v>1.4</v>
      </c>
      <c r="D8" s="595">
        <v>0.9</v>
      </c>
      <c r="E8" s="595">
        <f>F8-SUM(B8:D8)</f>
        <v>0.29999999999999982</v>
      </c>
      <c r="F8" s="595">
        <v>3.4</v>
      </c>
    </row>
    <row r="9" spans="1:6" x14ac:dyDescent="0.2">
      <c r="A9" s="53" t="s">
        <v>117</v>
      </c>
      <c r="B9" s="595">
        <v>2.7</v>
      </c>
      <c r="C9" s="595">
        <v>3.7</v>
      </c>
      <c r="D9" s="595">
        <v>2</v>
      </c>
      <c r="E9" s="595">
        <f t="shared" ref="E9:E13" si="0">F9-SUM(B9:D9)</f>
        <v>0.79999999999999893</v>
      </c>
      <c r="F9" s="595">
        <v>9.1999999999999993</v>
      </c>
    </row>
    <row r="10" spans="1:6" x14ac:dyDescent="0.2">
      <c r="A10" s="53" t="s">
        <v>11</v>
      </c>
      <c r="B10" s="595">
        <v>1.3</v>
      </c>
      <c r="C10" s="595">
        <v>2.5</v>
      </c>
      <c r="D10" s="595">
        <v>1.4</v>
      </c>
      <c r="E10" s="595">
        <f t="shared" si="0"/>
        <v>0.60000000000000053</v>
      </c>
      <c r="F10" s="595">
        <v>5.8</v>
      </c>
    </row>
    <row r="11" spans="1:6" x14ac:dyDescent="0.2">
      <c r="A11" s="53" t="s">
        <v>116</v>
      </c>
      <c r="B11" s="595">
        <v>1.1000000000000001</v>
      </c>
      <c r="C11" s="595">
        <v>2.2000000000000002</v>
      </c>
      <c r="D11" s="595">
        <v>1.3</v>
      </c>
      <c r="E11" s="595">
        <f t="shared" si="0"/>
        <v>0.49999999999999911</v>
      </c>
      <c r="F11" s="595">
        <v>5.0999999999999996</v>
      </c>
    </row>
    <row r="12" spans="1:6" x14ac:dyDescent="0.2">
      <c r="A12" s="53" t="s">
        <v>17</v>
      </c>
      <c r="B12" s="595">
        <v>1.3</v>
      </c>
      <c r="C12" s="595">
        <v>2.2999999999999998</v>
      </c>
      <c r="D12" s="595">
        <v>1.3</v>
      </c>
      <c r="E12" s="595">
        <f t="shared" si="0"/>
        <v>0.60000000000000053</v>
      </c>
      <c r="F12" s="595">
        <v>5.5</v>
      </c>
    </row>
    <row r="13" spans="1:6" x14ac:dyDescent="0.2">
      <c r="A13" s="62" t="s">
        <v>55</v>
      </c>
      <c r="B13" s="596">
        <v>7.3</v>
      </c>
      <c r="C13" s="596">
        <v>12</v>
      </c>
      <c r="D13" s="596">
        <v>6.9</v>
      </c>
      <c r="E13" s="596">
        <f t="shared" si="0"/>
        <v>2.8999999999999986</v>
      </c>
      <c r="F13" s="596">
        <v>29.1</v>
      </c>
    </row>
  </sheetData>
  <sheetProtection password="C6D6" sheet="1" objects="1" scenarios="1"/>
  <mergeCells count="7">
    <mergeCell ref="A4:A7"/>
    <mergeCell ref="B4:E4"/>
    <mergeCell ref="F4:F6"/>
    <mergeCell ref="B5:B6"/>
    <mergeCell ref="C5:C6"/>
    <mergeCell ref="D5:D6"/>
    <mergeCell ref="E5:E6"/>
  </mergeCells>
  <hyperlinks>
    <hyperlink ref="A2" location="Contents!A1" display="Back to contents"/>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I58"/>
  <sheetViews>
    <sheetView showGridLines="0" workbookViewId="0">
      <pane ySplit="6" topLeftCell="A7" activePane="bottomLeft" state="frozen"/>
      <selection pane="bottomLeft" activeCell="A2" sqref="A2"/>
    </sheetView>
  </sheetViews>
  <sheetFormatPr defaultRowHeight="15" x14ac:dyDescent="0.2"/>
  <cols>
    <col min="1" max="1" width="25.5546875" style="2" customWidth="1"/>
    <col min="2" max="5" width="13.33203125" style="2" customWidth="1"/>
    <col min="6" max="9" width="13.33203125" customWidth="1"/>
  </cols>
  <sheetData>
    <row r="1" spans="1:9" x14ac:dyDescent="0.2">
      <c r="A1" s="485" t="s">
        <v>519</v>
      </c>
    </row>
    <row r="2" spans="1:9" x14ac:dyDescent="0.2">
      <c r="A2" s="9" t="s">
        <v>27</v>
      </c>
    </row>
    <row r="4" spans="1:9" ht="7.5" customHeight="1" x14ac:dyDescent="0.2"/>
    <row r="5" spans="1:9" ht="24" customHeight="1" x14ac:dyDescent="0.25">
      <c r="A5" s="474" t="s">
        <v>439</v>
      </c>
      <c r="B5" s="885" t="s">
        <v>263</v>
      </c>
      <c r="C5" s="885" t="s">
        <v>267</v>
      </c>
      <c r="D5" s="887" t="s">
        <v>271</v>
      </c>
      <c r="E5" s="887"/>
      <c r="F5" s="887"/>
      <c r="G5" s="885" t="s">
        <v>264</v>
      </c>
      <c r="H5" s="887" t="s">
        <v>265</v>
      </c>
      <c r="I5" s="885" t="s">
        <v>266</v>
      </c>
    </row>
    <row r="6" spans="1:9" ht="27.75" customHeight="1" thickBot="1" x14ac:dyDescent="0.25">
      <c r="A6" s="480" t="s">
        <v>473</v>
      </c>
      <c r="B6" s="886"/>
      <c r="C6" s="886"/>
      <c r="D6" s="481" t="s">
        <v>268</v>
      </c>
      <c r="E6" s="481" t="s">
        <v>269</v>
      </c>
      <c r="F6" s="481" t="s">
        <v>270</v>
      </c>
      <c r="G6" s="886"/>
      <c r="H6" s="888"/>
      <c r="I6" s="886"/>
    </row>
    <row r="7" spans="1:9" x14ac:dyDescent="0.2">
      <c r="A7" s="473" t="s">
        <v>9</v>
      </c>
      <c r="B7" s="484">
        <v>11</v>
      </c>
      <c r="C7" s="484">
        <v>444</v>
      </c>
      <c r="D7" s="484">
        <v>10</v>
      </c>
      <c r="E7" s="484">
        <v>25</v>
      </c>
      <c r="F7" s="484">
        <v>104</v>
      </c>
      <c r="G7" s="484">
        <v>139</v>
      </c>
      <c r="H7" s="484">
        <v>583</v>
      </c>
      <c r="I7" s="487">
        <v>53</v>
      </c>
    </row>
    <row r="8" spans="1:9" x14ac:dyDescent="0.2">
      <c r="A8" s="294" t="s">
        <v>451</v>
      </c>
      <c r="B8" s="625">
        <v>4</v>
      </c>
      <c r="C8" s="625">
        <v>211</v>
      </c>
      <c r="D8" s="625">
        <v>7</v>
      </c>
      <c r="E8" s="625">
        <v>11</v>
      </c>
      <c r="F8" s="625">
        <v>6</v>
      </c>
      <c r="G8" s="625">
        <v>24</v>
      </c>
      <c r="H8" s="625">
        <v>235</v>
      </c>
      <c r="I8" s="488">
        <v>58.75</v>
      </c>
    </row>
    <row r="9" spans="1:9" x14ac:dyDescent="0.2">
      <c r="A9" s="295" t="s">
        <v>452</v>
      </c>
      <c r="B9" s="625">
        <v>3</v>
      </c>
      <c r="C9" s="625">
        <v>48</v>
      </c>
      <c r="D9" s="625">
        <v>0</v>
      </c>
      <c r="E9" s="625">
        <v>5</v>
      </c>
      <c r="F9" s="625">
        <v>93</v>
      </c>
      <c r="G9" s="625">
        <v>98</v>
      </c>
      <c r="H9" s="625">
        <v>146</v>
      </c>
      <c r="I9" s="488">
        <v>48.666666666666664</v>
      </c>
    </row>
    <row r="10" spans="1:9" ht="15.75" thickBot="1" x14ac:dyDescent="0.25">
      <c r="A10" s="301" t="s">
        <v>453</v>
      </c>
      <c r="B10" s="626">
        <v>4</v>
      </c>
      <c r="C10" s="626">
        <v>185</v>
      </c>
      <c r="D10" s="626">
        <v>3</v>
      </c>
      <c r="E10" s="626">
        <v>9</v>
      </c>
      <c r="F10" s="626">
        <v>5</v>
      </c>
      <c r="G10" s="626">
        <v>17</v>
      </c>
      <c r="H10" s="626">
        <v>202</v>
      </c>
      <c r="I10" s="489">
        <v>50.5</v>
      </c>
    </row>
    <row r="11" spans="1:9" ht="15.75" x14ac:dyDescent="0.25">
      <c r="A11" s="300" t="s">
        <v>15</v>
      </c>
      <c r="B11" s="484">
        <v>10</v>
      </c>
      <c r="C11" s="484">
        <v>139</v>
      </c>
      <c r="D11" s="484">
        <v>3</v>
      </c>
      <c r="E11" s="484">
        <v>41</v>
      </c>
      <c r="F11" s="484">
        <v>3</v>
      </c>
      <c r="G11" s="484">
        <v>47</v>
      </c>
      <c r="H11" s="484">
        <v>186</v>
      </c>
      <c r="I11" s="487">
        <v>18.600000000000001</v>
      </c>
    </row>
    <row r="12" spans="1:9" x14ac:dyDescent="0.2">
      <c r="A12" s="295" t="s">
        <v>15</v>
      </c>
      <c r="B12" s="625">
        <v>2</v>
      </c>
      <c r="C12" s="625">
        <v>72</v>
      </c>
      <c r="D12" s="625">
        <v>1</v>
      </c>
      <c r="E12" s="625">
        <v>20</v>
      </c>
      <c r="F12" s="625">
        <v>0</v>
      </c>
      <c r="G12" s="625">
        <v>21</v>
      </c>
      <c r="H12" s="625">
        <v>93</v>
      </c>
      <c r="I12" s="488">
        <v>46.5</v>
      </c>
    </row>
    <row r="13" spans="1:9" ht="15.75" thickBot="1" x14ac:dyDescent="0.25">
      <c r="A13" s="301" t="s">
        <v>481</v>
      </c>
      <c r="B13" s="626">
        <v>8</v>
      </c>
      <c r="C13" s="626">
        <v>67</v>
      </c>
      <c r="D13" s="626">
        <v>2</v>
      </c>
      <c r="E13" s="626">
        <v>21</v>
      </c>
      <c r="F13" s="626">
        <v>3</v>
      </c>
      <c r="G13" s="626">
        <v>26</v>
      </c>
      <c r="H13" s="626">
        <v>93</v>
      </c>
      <c r="I13" s="489">
        <v>11.625</v>
      </c>
    </row>
    <row r="14" spans="1:9" ht="15.75" x14ac:dyDescent="0.25">
      <c r="A14" s="300" t="s">
        <v>16</v>
      </c>
      <c r="B14" s="484">
        <v>21</v>
      </c>
      <c r="C14" s="484">
        <v>668</v>
      </c>
      <c r="D14" s="484">
        <v>12</v>
      </c>
      <c r="E14" s="484">
        <v>74</v>
      </c>
      <c r="F14" s="484">
        <v>10</v>
      </c>
      <c r="G14" s="484">
        <v>96</v>
      </c>
      <c r="H14" s="484">
        <v>764</v>
      </c>
      <c r="I14" s="487">
        <v>36.38095238095238</v>
      </c>
    </row>
    <row r="15" spans="1:9" x14ac:dyDescent="0.2">
      <c r="A15" s="295" t="s">
        <v>468</v>
      </c>
      <c r="B15" s="625">
        <v>5</v>
      </c>
      <c r="C15" s="625">
        <v>203</v>
      </c>
      <c r="D15" s="625">
        <v>2</v>
      </c>
      <c r="E15" s="625">
        <v>19</v>
      </c>
      <c r="F15" s="625">
        <v>0</v>
      </c>
      <c r="G15" s="625">
        <v>21</v>
      </c>
      <c r="H15" s="625">
        <v>224</v>
      </c>
      <c r="I15" s="488">
        <v>44.8</v>
      </c>
    </row>
    <row r="16" spans="1:9" x14ac:dyDescent="0.2">
      <c r="A16" s="295" t="s">
        <v>469</v>
      </c>
      <c r="B16" s="625">
        <v>7</v>
      </c>
      <c r="C16" s="625">
        <v>239</v>
      </c>
      <c r="D16" s="625">
        <v>4</v>
      </c>
      <c r="E16" s="625">
        <v>28</v>
      </c>
      <c r="F16" s="625">
        <v>7</v>
      </c>
      <c r="G16" s="625">
        <v>39</v>
      </c>
      <c r="H16" s="625">
        <v>278</v>
      </c>
      <c r="I16" s="488">
        <v>39.714285714285715</v>
      </c>
    </row>
    <row r="17" spans="1:9" x14ac:dyDescent="0.2">
      <c r="A17" s="295" t="s">
        <v>470</v>
      </c>
      <c r="B17" s="625">
        <v>4</v>
      </c>
      <c r="C17" s="625">
        <v>97</v>
      </c>
      <c r="D17" s="625">
        <v>3</v>
      </c>
      <c r="E17" s="625">
        <v>11</v>
      </c>
      <c r="F17" s="625">
        <v>0</v>
      </c>
      <c r="G17" s="625">
        <v>14</v>
      </c>
      <c r="H17" s="625">
        <v>111</v>
      </c>
      <c r="I17" s="488">
        <v>27.75</v>
      </c>
    </row>
    <row r="18" spans="1:9" ht="15.75" thickBot="1" x14ac:dyDescent="0.25">
      <c r="A18" s="301" t="s">
        <v>471</v>
      </c>
      <c r="B18" s="626">
        <v>5</v>
      </c>
      <c r="C18" s="626">
        <v>129</v>
      </c>
      <c r="D18" s="626">
        <v>3</v>
      </c>
      <c r="E18" s="626">
        <v>16</v>
      </c>
      <c r="F18" s="626">
        <v>3</v>
      </c>
      <c r="G18" s="626">
        <v>22</v>
      </c>
      <c r="H18" s="626">
        <v>151</v>
      </c>
      <c r="I18" s="489">
        <v>30.2</v>
      </c>
    </row>
    <row r="19" spans="1:9" ht="15.75" x14ac:dyDescent="0.25">
      <c r="A19" s="300" t="s">
        <v>345</v>
      </c>
      <c r="B19" s="484">
        <v>25</v>
      </c>
      <c r="C19" s="484">
        <v>758</v>
      </c>
      <c r="D19" s="484">
        <v>30</v>
      </c>
      <c r="E19" s="484">
        <v>34</v>
      </c>
      <c r="F19" s="484">
        <v>12</v>
      </c>
      <c r="G19" s="484">
        <v>76</v>
      </c>
      <c r="H19" s="484">
        <v>834</v>
      </c>
      <c r="I19" s="487">
        <v>33.36</v>
      </c>
    </row>
    <row r="20" spans="1:9" x14ac:dyDescent="0.2">
      <c r="A20" s="295" t="s">
        <v>441</v>
      </c>
      <c r="B20" s="625">
        <v>2</v>
      </c>
      <c r="C20" s="625">
        <v>180</v>
      </c>
      <c r="D20" s="625">
        <v>8</v>
      </c>
      <c r="E20" s="625">
        <v>6</v>
      </c>
      <c r="F20" s="625">
        <v>4</v>
      </c>
      <c r="G20" s="625">
        <v>18</v>
      </c>
      <c r="H20" s="625">
        <v>198</v>
      </c>
      <c r="I20" s="488">
        <v>99</v>
      </c>
    </row>
    <row r="21" spans="1:9" x14ac:dyDescent="0.2">
      <c r="A21" s="295" t="s">
        <v>442</v>
      </c>
      <c r="B21" s="625">
        <v>8</v>
      </c>
      <c r="C21" s="625">
        <v>85</v>
      </c>
      <c r="D21" s="625">
        <v>2</v>
      </c>
      <c r="E21" s="625">
        <v>12</v>
      </c>
      <c r="F21" s="625">
        <v>1</v>
      </c>
      <c r="G21" s="625">
        <v>15</v>
      </c>
      <c r="H21" s="625">
        <v>100</v>
      </c>
      <c r="I21" s="488">
        <v>12.5</v>
      </c>
    </row>
    <row r="22" spans="1:9" x14ac:dyDescent="0.2">
      <c r="A22" s="295" t="s">
        <v>443</v>
      </c>
      <c r="B22" s="625">
        <v>3</v>
      </c>
      <c r="C22" s="625">
        <v>83</v>
      </c>
      <c r="D22" s="625">
        <v>3</v>
      </c>
      <c r="E22" s="625">
        <v>3</v>
      </c>
      <c r="F22" s="625">
        <v>0</v>
      </c>
      <c r="G22" s="625">
        <v>6</v>
      </c>
      <c r="H22" s="625">
        <v>89</v>
      </c>
      <c r="I22" s="488">
        <v>29.666666666666668</v>
      </c>
    </row>
    <row r="23" spans="1:9" x14ac:dyDescent="0.2">
      <c r="A23" s="295" t="s">
        <v>444</v>
      </c>
      <c r="B23" s="625">
        <v>6</v>
      </c>
      <c r="C23" s="625">
        <v>265</v>
      </c>
      <c r="D23" s="625">
        <v>11</v>
      </c>
      <c r="E23" s="625">
        <v>6</v>
      </c>
      <c r="F23" s="625">
        <v>3</v>
      </c>
      <c r="G23" s="625">
        <v>20</v>
      </c>
      <c r="H23" s="625">
        <v>285</v>
      </c>
      <c r="I23" s="488">
        <v>47.5</v>
      </c>
    </row>
    <row r="24" spans="1:9" ht="15.75" thickBot="1" x14ac:dyDescent="0.25">
      <c r="A24" s="301" t="s">
        <v>445</v>
      </c>
      <c r="B24" s="626">
        <v>6</v>
      </c>
      <c r="C24" s="626">
        <v>145</v>
      </c>
      <c r="D24" s="626">
        <v>6</v>
      </c>
      <c r="E24" s="626">
        <v>7</v>
      </c>
      <c r="F24" s="626">
        <v>4</v>
      </c>
      <c r="G24" s="626">
        <v>17</v>
      </c>
      <c r="H24" s="626">
        <v>162</v>
      </c>
      <c r="I24" s="489">
        <v>27</v>
      </c>
    </row>
    <row r="25" spans="1:9" ht="15.75" x14ac:dyDescent="0.25">
      <c r="A25" s="300" t="s">
        <v>7</v>
      </c>
      <c r="B25" s="484">
        <v>19</v>
      </c>
      <c r="C25" s="484">
        <v>1255</v>
      </c>
      <c r="D25" s="484">
        <v>27</v>
      </c>
      <c r="E25" s="484">
        <v>51</v>
      </c>
      <c r="F25" s="484">
        <v>46</v>
      </c>
      <c r="G25" s="484">
        <v>124</v>
      </c>
      <c r="H25" s="484">
        <v>1379</v>
      </c>
      <c r="I25" s="487">
        <v>72.578947368421055</v>
      </c>
    </row>
    <row r="26" spans="1:9" x14ac:dyDescent="0.2">
      <c r="A26" s="295" t="s">
        <v>446</v>
      </c>
      <c r="B26" s="625">
        <v>3</v>
      </c>
      <c r="C26" s="625">
        <v>170</v>
      </c>
      <c r="D26" s="625">
        <v>3</v>
      </c>
      <c r="E26" s="625">
        <v>2</v>
      </c>
      <c r="F26" s="625">
        <v>5</v>
      </c>
      <c r="G26" s="625">
        <v>10</v>
      </c>
      <c r="H26" s="625">
        <v>180</v>
      </c>
      <c r="I26" s="488">
        <v>60</v>
      </c>
    </row>
    <row r="27" spans="1:9" x14ac:dyDescent="0.2">
      <c r="A27" s="295" t="s">
        <v>447</v>
      </c>
      <c r="B27" s="625">
        <v>2</v>
      </c>
      <c r="C27" s="625">
        <v>384</v>
      </c>
      <c r="D27" s="625">
        <v>6</v>
      </c>
      <c r="E27" s="625">
        <v>12</v>
      </c>
      <c r="F27" s="625">
        <v>9</v>
      </c>
      <c r="G27" s="625">
        <v>27</v>
      </c>
      <c r="H27" s="625">
        <v>411</v>
      </c>
      <c r="I27" s="488">
        <v>205.5</v>
      </c>
    </row>
    <row r="28" spans="1:9" x14ac:dyDescent="0.2">
      <c r="A28" s="295" t="s">
        <v>448</v>
      </c>
      <c r="B28" s="625">
        <v>3</v>
      </c>
      <c r="C28" s="625">
        <v>93</v>
      </c>
      <c r="D28" s="625">
        <v>7</v>
      </c>
      <c r="E28" s="625">
        <v>9</v>
      </c>
      <c r="F28" s="625">
        <v>13</v>
      </c>
      <c r="G28" s="625">
        <v>29</v>
      </c>
      <c r="H28" s="625">
        <v>122</v>
      </c>
      <c r="I28" s="488">
        <v>40.666666666666664</v>
      </c>
    </row>
    <row r="29" spans="1:9" x14ac:dyDescent="0.2">
      <c r="A29" s="295" t="s">
        <v>449</v>
      </c>
      <c r="B29" s="625">
        <v>2</v>
      </c>
      <c r="C29" s="625">
        <v>197</v>
      </c>
      <c r="D29" s="625">
        <v>7</v>
      </c>
      <c r="E29" s="625">
        <v>12</v>
      </c>
      <c r="F29" s="625">
        <v>4</v>
      </c>
      <c r="G29" s="625">
        <v>23</v>
      </c>
      <c r="H29" s="625">
        <v>220</v>
      </c>
      <c r="I29" s="488">
        <v>110</v>
      </c>
    </row>
    <row r="30" spans="1:9" ht="15.75" thickBot="1" x14ac:dyDescent="0.25">
      <c r="A30" s="301" t="s">
        <v>450</v>
      </c>
      <c r="B30" s="626">
        <v>9</v>
      </c>
      <c r="C30" s="626">
        <v>411</v>
      </c>
      <c r="D30" s="626">
        <v>4</v>
      </c>
      <c r="E30" s="626">
        <v>16</v>
      </c>
      <c r="F30" s="626">
        <v>15</v>
      </c>
      <c r="G30" s="626">
        <v>35</v>
      </c>
      <c r="H30" s="626">
        <v>446</v>
      </c>
      <c r="I30" s="489">
        <v>49.555555555555557</v>
      </c>
    </row>
    <row r="31" spans="1:9" ht="15.75" x14ac:dyDescent="0.25">
      <c r="A31" s="300" t="s">
        <v>11</v>
      </c>
      <c r="B31" s="484">
        <v>36</v>
      </c>
      <c r="C31" s="484">
        <v>1339</v>
      </c>
      <c r="D31" s="484">
        <v>25</v>
      </c>
      <c r="E31" s="484">
        <v>95</v>
      </c>
      <c r="F31" s="484">
        <v>22</v>
      </c>
      <c r="G31" s="484">
        <v>142</v>
      </c>
      <c r="H31" s="484">
        <v>1481</v>
      </c>
      <c r="I31" s="487">
        <v>41.138888888888886</v>
      </c>
    </row>
    <row r="32" spans="1:9" x14ac:dyDescent="0.2">
      <c r="A32" s="295" t="s">
        <v>454</v>
      </c>
      <c r="B32" s="625">
        <v>3</v>
      </c>
      <c r="C32" s="625">
        <v>173</v>
      </c>
      <c r="D32" s="625">
        <v>3</v>
      </c>
      <c r="E32" s="625">
        <v>16</v>
      </c>
      <c r="F32" s="625">
        <v>7</v>
      </c>
      <c r="G32" s="625">
        <v>26</v>
      </c>
      <c r="H32" s="625">
        <v>199</v>
      </c>
      <c r="I32" s="488">
        <v>66.333333333333329</v>
      </c>
    </row>
    <row r="33" spans="1:9" x14ac:dyDescent="0.2">
      <c r="A33" s="295" t="s">
        <v>455</v>
      </c>
      <c r="B33" s="625">
        <v>4</v>
      </c>
      <c r="C33" s="625">
        <v>177</v>
      </c>
      <c r="D33" s="625">
        <v>6</v>
      </c>
      <c r="E33" s="625">
        <v>6</v>
      </c>
      <c r="F33" s="625">
        <v>2</v>
      </c>
      <c r="G33" s="625">
        <v>14</v>
      </c>
      <c r="H33" s="625">
        <v>191</v>
      </c>
      <c r="I33" s="488">
        <v>47.75</v>
      </c>
    </row>
    <row r="34" spans="1:9" x14ac:dyDescent="0.2">
      <c r="A34" s="295" t="s">
        <v>456</v>
      </c>
      <c r="B34" s="625">
        <v>3</v>
      </c>
      <c r="C34" s="625">
        <v>255</v>
      </c>
      <c r="D34" s="625">
        <v>4</v>
      </c>
      <c r="E34" s="625">
        <v>21</v>
      </c>
      <c r="F34" s="625">
        <v>4</v>
      </c>
      <c r="G34" s="625">
        <v>29</v>
      </c>
      <c r="H34" s="625">
        <v>284</v>
      </c>
      <c r="I34" s="488">
        <v>94.666666666666671</v>
      </c>
    </row>
    <row r="35" spans="1:9" x14ac:dyDescent="0.2">
      <c r="A35" s="295" t="s">
        <v>457</v>
      </c>
      <c r="B35" s="625">
        <v>6</v>
      </c>
      <c r="C35" s="625">
        <v>39</v>
      </c>
      <c r="D35" s="625">
        <v>6</v>
      </c>
      <c r="E35" s="625">
        <v>6</v>
      </c>
      <c r="F35" s="625">
        <v>3</v>
      </c>
      <c r="G35" s="625">
        <v>15</v>
      </c>
      <c r="H35" s="625">
        <v>54</v>
      </c>
      <c r="I35" s="488">
        <v>9</v>
      </c>
    </row>
    <row r="36" spans="1:9" x14ac:dyDescent="0.2">
      <c r="A36" s="295" t="s">
        <v>458</v>
      </c>
      <c r="B36" s="625">
        <v>6</v>
      </c>
      <c r="C36" s="625">
        <v>126</v>
      </c>
      <c r="D36" s="625">
        <v>3</v>
      </c>
      <c r="E36" s="625">
        <v>14</v>
      </c>
      <c r="F36" s="625">
        <v>3</v>
      </c>
      <c r="G36" s="625">
        <v>20</v>
      </c>
      <c r="H36" s="625">
        <v>146</v>
      </c>
      <c r="I36" s="488">
        <v>24.333333333333332</v>
      </c>
    </row>
    <row r="37" spans="1:9" x14ac:dyDescent="0.2">
      <c r="A37" s="295" t="s">
        <v>459</v>
      </c>
      <c r="B37" s="625">
        <v>4</v>
      </c>
      <c r="C37" s="625">
        <v>210</v>
      </c>
      <c r="D37" s="625">
        <v>0</v>
      </c>
      <c r="E37" s="625">
        <v>15</v>
      </c>
      <c r="F37" s="625">
        <v>2</v>
      </c>
      <c r="G37" s="625">
        <v>17</v>
      </c>
      <c r="H37" s="625">
        <v>227</v>
      </c>
      <c r="I37" s="488">
        <v>56.75</v>
      </c>
    </row>
    <row r="38" spans="1:9" x14ac:dyDescent="0.2">
      <c r="A38" s="295" t="s">
        <v>460</v>
      </c>
      <c r="B38" s="625">
        <v>6</v>
      </c>
      <c r="C38" s="625">
        <v>270</v>
      </c>
      <c r="D38" s="625">
        <v>2</v>
      </c>
      <c r="E38" s="625">
        <v>3</v>
      </c>
      <c r="F38" s="625">
        <v>0</v>
      </c>
      <c r="G38" s="625">
        <v>5</v>
      </c>
      <c r="H38" s="625">
        <v>275</v>
      </c>
      <c r="I38" s="488">
        <v>45.833333333333336</v>
      </c>
    </row>
    <row r="39" spans="1:9" ht="15.75" thickBot="1" x14ac:dyDescent="0.25">
      <c r="A39" s="301" t="s">
        <v>461</v>
      </c>
      <c r="B39" s="626">
        <v>4</v>
      </c>
      <c r="C39" s="626">
        <v>89</v>
      </c>
      <c r="D39" s="626">
        <v>1</v>
      </c>
      <c r="E39" s="626">
        <v>14</v>
      </c>
      <c r="F39" s="626">
        <v>1</v>
      </c>
      <c r="G39" s="626">
        <v>16</v>
      </c>
      <c r="H39" s="626">
        <v>105</v>
      </c>
      <c r="I39" s="489">
        <v>26.25</v>
      </c>
    </row>
    <row r="40" spans="1:9" ht="15.75" x14ac:dyDescent="0.25">
      <c r="A40" s="300" t="s">
        <v>315</v>
      </c>
      <c r="B40" s="484">
        <v>16</v>
      </c>
      <c r="C40" s="484">
        <v>265</v>
      </c>
      <c r="D40" s="484">
        <v>8</v>
      </c>
      <c r="E40" s="484">
        <v>29</v>
      </c>
      <c r="F40" s="484">
        <v>44</v>
      </c>
      <c r="G40" s="484">
        <v>81</v>
      </c>
      <c r="H40" s="484">
        <v>346</v>
      </c>
      <c r="I40" s="487">
        <v>21.625</v>
      </c>
    </row>
    <row r="41" spans="1:9" x14ac:dyDescent="0.2">
      <c r="A41" s="295" t="s">
        <v>462</v>
      </c>
      <c r="B41" s="625">
        <v>6</v>
      </c>
      <c r="C41" s="625">
        <v>92</v>
      </c>
      <c r="D41" s="625">
        <v>2</v>
      </c>
      <c r="E41" s="625">
        <v>8</v>
      </c>
      <c r="F41" s="625">
        <v>3</v>
      </c>
      <c r="G41" s="625">
        <v>13</v>
      </c>
      <c r="H41" s="625">
        <v>105</v>
      </c>
      <c r="I41" s="488">
        <v>17.5</v>
      </c>
    </row>
    <row r="42" spans="1:9" x14ac:dyDescent="0.2">
      <c r="A42" s="295" t="s">
        <v>463</v>
      </c>
      <c r="B42" s="625">
        <v>6</v>
      </c>
      <c r="C42" s="625">
        <v>80</v>
      </c>
      <c r="D42" s="625">
        <v>3</v>
      </c>
      <c r="E42" s="625">
        <v>8</v>
      </c>
      <c r="F42" s="625">
        <v>40</v>
      </c>
      <c r="G42" s="625">
        <v>51</v>
      </c>
      <c r="H42" s="625">
        <v>131</v>
      </c>
      <c r="I42" s="488">
        <v>21.833333333333332</v>
      </c>
    </row>
    <row r="43" spans="1:9" ht="15.75" thickBot="1" x14ac:dyDescent="0.25">
      <c r="A43" s="301" t="s">
        <v>464</v>
      </c>
      <c r="B43" s="626">
        <v>4</v>
      </c>
      <c r="C43" s="626">
        <v>93</v>
      </c>
      <c r="D43" s="626">
        <v>3</v>
      </c>
      <c r="E43" s="626">
        <v>13</v>
      </c>
      <c r="F43" s="626">
        <v>1</v>
      </c>
      <c r="G43" s="626">
        <v>17</v>
      </c>
      <c r="H43" s="626">
        <v>110</v>
      </c>
      <c r="I43" s="489">
        <v>27.5</v>
      </c>
    </row>
    <row r="44" spans="1:9" ht="15.75" x14ac:dyDescent="0.25">
      <c r="A44" s="300" t="s">
        <v>316</v>
      </c>
      <c r="B44" s="484">
        <v>32</v>
      </c>
      <c r="C44" s="484">
        <v>526</v>
      </c>
      <c r="D44" s="484">
        <v>16</v>
      </c>
      <c r="E44" s="484">
        <v>43</v>
      </c>
      <c r="F44" s="484">
        <v>7</v>
      </c>
      <c r="G44" s="484">
        <v>66</v>
      </c>
      <c r="H44" s="484">
        <v>592</v>
      </c>
      <c r="I44" s="487">
        <v>18.5</v>
      </c>
    </row>
    <row r="45" spans="1:9" x14ac:dyDescent="0.2">
      <c r="A45" s="295" t="s">
        <v>465</v>
      </c>
      <c r="B45" s="625">
        <v>8</v>
      </c>
      <c r="C45" s="625">
        <v>165</v>
      </c>
      <c r="D45" s="625">
        <v>5</v>
      </c>
      <c r="E45" s="625">
        <v>14</v>
      </c>
      <c r="F45" s="625">
        <v>4</v>
      </c>
      <c r="G45" s="625">
        <v>23</v>
      </c>
      <c r="H45" s="625">
        <v>188</v>
      </c>
      <c r="I45" s="488">
        <v>23.5</v>
      </c>
    </row>
    <row r="46" spans="1:9" x14ac:dyDescent="0.2">
      <c r="A46" s="295" t="s">
        <v>466</v>
      </c>
      <c r="B46" s="625">
        <v>8</v>
      </c>
      <c r="C46" s="625">
        <v>131</v>
      </c>
      <c r="D46" s="625">
        <v>0</v>
      </c>
      <c r="E46" s="625">
        <v>11</v>
      </c>
      <c r="F46" s="625">
        <v>1</v>
      </c>
      <c r="G46" s="625">
        <v>12</v>
      </c>
      <c r="H46" s="625">
        <v>143</v>
      </c>
      <c r="I46" s="488">
        <v>17.875</v>
      </c>
    </row>
    <row r="47" spans="1:9" x14ac:dyDescent="0.2">
      <c r="A47" s="295" t="s">
        <v>90</v>
      </c>
      <c r="B47" s="625">
        <v>7</v>
      </c>
      <c r="C47" s="625">
        <v>116</v>
      </c>
      <c r="D47" s="625">
        <v>3</v>
      </c>
      <c r="E47" s="625">
        <v>5</v>
      </c>
      <c r="F47" s="625">
        <v>1</v>
      </c>
      <c r="G47" s="625">
        <v>9</v>
      </c>
      <c r="H47" s="625">
        <v>125</v>
      </c>
      <c r="I47" s="488">
        <v>17.857142857142858</v>
      </c>
    </row>
    <row r="48" spans="1:9" ht="15.75" thickBot="1" x14ac:dyDescent="0.25">
      <c r="A48" s="301" t="s">
        <v>467</v>
      </c>
      <c r="B48" s="626">
        <v>9</v>
      </c>
      <c r="C48" s="626">
        <v>114</v>
      </c>
      <c r="D48" s="626">
        <v>8</v>
      </c>
      <c r="E48" s="626">
        <v>13</v>
      </c>
      <c r="F48" s="626">
        <v>1</v>
      </c>
      <c r="G48" s="626">
        <v>22</v>
      </c>
      <c r="H48" s="626">
        <v>136</v>
      </c>
      <c r="I48" s="489">
        <v>15.111111111111111</v>
      </c>
    </row>
    <row r="49" spans="1:9" ht="15.75" x14ac:dyDescent="0.25">
      <c r="A49" s="300" t="s">
        <v>14</v>
      </c>
      <c r="B49" s="484">
        <v>8</v>
      </c>
      <c r="C49" s="484">
        <v>105</v>
      </c>
      <c r="D49" s="484">
        <v>0</v>
      </c>
      <c r="E49" s="484">
        <v>5</v>
      </c>
      <c r="F49" s="484">
        <v>6</v>
      </c>
      <c r="G49" s="484">
        <v>11</v>
      </c>
      <c r="H49" s="484">
        <v>116</v>
      </c>
      <c r="I49" s="487">
        <v>14.5</v>
      </c>
    </row>
    <row r="50" spans="1:9" ht="15.75" thickBot="1" x14ac:dyDescent="0.25">
      <c r="A50" s="301" t="s">
        <v>14</v>
      </c>
      <c r="B50" s="626">
        <v>8</v>
      </c>
      <c r="C50" s="626">
        <v>105</v>
      </c>
      <c r="D50" s="626">
        <v>0</v>
      </c>
      <c r="E50" s="626">
        <v>5</v>
      </c>
      <c r="F50" s="626">
        <v>6</v>
      </c>
      <c r="G50" s="626">
        <v>11</v>
      </c>
      <c r="H50" s="626">
        <v>116</v>
      </c>
      <c r="I50" s="489">
        <v>14.5</v>
      </c>
    </row>
    <row r="51" spans="1:9" ht="15.75" x14ac:dyDescent="0.25">
      <c r="A51" s="300" t="s">
        <v>178</v>
      </c>
      <c r="B51" s="484">
        <v>5</v>
      </c>
      <c r="C51" s="484">
        <v>334</v>
      </c>
      <c r="D51" s="484">
        <v>6</v>
      </c>
      <c r="E51" s="484">
        <v>18</v>
      </c>
      <c r="F51" s="484">
        <v>3</v>
      </c>
      <c r="G51" s="484">
        <v>27</v>
      </c>
      <c r="H51" s="484">
        <v>361</v>
      </c>
      <c r="I51" s="487">
        <v>72.2</v>
      </c>
    </row>
    <row r="52" spans="1:9" ht="15.75" thickBot="1" x14ac:dyDescent="0.25">
      <c r="A52" s="301" t="s">
        <v>178</v>
      </c>
      <c r="B52" s="626">
        <v>5</v>
      </c>
      <c r="C52" s="626">
        <v>334</v>
      </c>
      <c r="D52" s="626">
        <v>6</v>
      </c>
      <c r="E52" s="626">
        <v>18</v>
      </c>
      <c r="F52" s="626">
        <v>3</v>
      </c>
      <c r="G52" s="626">
        <v>27</v>
      </c>
      <c r="H52" s="626">
        <v>361</v>
      </c>
      <c r="I52" s="489">
        <v>72.2</v>
      </c>
    </row>
    <row r="53" spans="1:9" ht="15.75" x14ac:dyDescent="0.25">
      <c r="A53" s="300" t="s">
        <v>8</v>
      </c>
      <c r="B53" s="484">
        <v>4</v>
      </c>
      <c r="C53" s="484">
        <v>363</v>
      </c>
      <c r="D53" s="484">
        <v>10</v>
      </c>
      <c r="E53" s="484">
        <v>16</v>
      </c>
      <c r="F53" s="484">
        <v>7</v>
      </c>
      <c r="G53" s="484">
        <v>33</v>
      </c>
      <c r="H53" s="484">
        <v>396</v>
      </c>
      <c r="I53" s="487">
        <v>99</v>
      </c>
    </row>
    <row r="54" spans="1:9" ht="15.75" thickBot="1" x14ac:dyDescent="0.25">
      <c r="A54" s="301" t="s">
        <v>8</v>
      </c>
      <c r="B54" s="626">
        <v>4</v>
      </c>
      <c r="C54" s="626">
        <v>363</v>
      </c>
      <c r="D54" s="626">
        <v>10</v>
      </c>
      <c r="E54" s="626">
        <v>16</v>
      </c>
      <c r="F54" s="626">
        <v>7</v>
      </c>
      <c r="G54" s="626">
        <v>33</v>
      </c>
      <c r="H54" s="626">
        <v>396</v>
      </c>
      <c r="I54" s="489">
        <v>99</v>
      </c>
    </row>
    <row r="55" spans="1:9" ht="15.75" x14ac:dyDescent="0.25">
      <c r="A55" s="300" t="s">
        <v>17</v>
      </c>
      <c r="B55" s="484">
        <v>12</v>
      </c>
      <c r="C55" s="484">
        <v>330</v>
      </c>
      <c r="D55" s="484">
        <v>9</v>
      </c>
      <c r="E55" s="484">
        <v>27</v>
      </c>
      <c r="F55" s="484">
        <v>4</v>
      </c>
      <c r="G55" s="484">
        <v>40</v>
      </c>
      <c r="H55" s="484">
        <v>370</v>
      </c>
      <c r="I55" s="487">
        <v>30.833333333333332</v>
      </c>
    </row>
    <row r="56" spans="1:9" x14ac:dyDescent="0.2">
      <c r="A56" s="296" t="s">
        <v>17</v>
      </c>
      <c r="B56" s="625">
        <v>5</v>
      </c>
      <c r="C56" s="625">
        <v>206</v>
      </c>
      <c r="D56" s="625">
        <v>7</v>
      </c>
      <c r="E56" s="625">
        <v>7</v>
      </c>
      <c r="F56" s="625">
        <v>4</v>
      </c>
      <c r="G56" s="625">
        <v>18</v>
      </c>
      <c r="H56" s="625">
        <v>224</v>
      </c>
      <c r="I56" s="488">
        <v>44.8</v>
      </c>
    </row>
    <row r="57" spans="1:9" ht="15.75" thickBot="1" x14ac:dyDescent="0.25">
      <c r="A57" s="296" t="s">
        <v>472</v>
      </c>
      <c r="B57" s="626">
        <v>7</v>
      </c>
      <c r="C57" s="626">
        <v>124</v>
      </c>
      <c r="D57" s="626">
        <v>2</v>
      </c>
      <c r="E57" s="626">
        <v>20</v>
      </c>
      <c r="F57" s="626">
        <v>0</v>
      </c>
      <c r="G57" s="626">
        <v>22</v>
      </c>
      <c r="H57" s="626">
        <v>146</v>
      </c>
      <c r="I57" s="489">
        <v>20.857142857142858</v>
      </c>
    </row>
    <row r="58" spans="1:9" ht="16.5" thickTop="1" x14ac:dyDescent="0.25">
      <c r="A58" s="482" t="s">
        <v>5</v>
      </c>
      <c r="B58" s="483">
        <f>B7+B11+B14+B19+B25+B31+B40+B44+B49+B53+B55</f>
        <v>194</v>
      </c>
      <c r="C58" s="483">
        <f t="shared" ref="C58:H58" si="0">C7+C11+C14+C19+C25+C31+C40+C44+C49+C53+C55</f>
        <v>6192</v>
      </c>
      <c r="D58" s="483">
        <f t="shared" si="0"/>
        <v>150</v>
      </c>
      <c r="E58" s="483">
        <f t="shared" si="0"/>
        <v>440</v>
      </c>
      <c r="F58" s="483">
        <f t="shared" si="0"/>
        <v>265</v>
      </c>
      <c r="G58" s="483">
        <f t="shared" si="0"/>
        <v>855</v>
      </c>
      <c r="H58" s="483">
        <f t="shared" si="0"/>
        <v>7047</v>
      </c>
      <c r="I58" s="486">
        <f>H58/B58</f>
        <v>36.324742268041234</v>
      </c>
    </row>
  </sheetData>
  <sheetProtection password="C6D6" sheet="1" objects="1" scenarios="1"/>
  <mergeCells count="6">
    <mergeCell ref="I5:I6"/>
    <mergeCell ref="B5:B6"/>
    <mergeCell ref="C5:C6"/>
    <mergeCell ref="D5:F5"/>
    <mergeCell ref="G5:G6"/>
    <mergeCell ref="H5:H6"/>
  </mergeCells>
  <hyperlinks>
    <hyperlink ref="A2" location="Contents!A1" display="Back to contents"/>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C57"/>
  <sheetViews>
    <sheetView showGridLines="0" workbookViewId="0">
      <pane ySplit="5" topLeftCell="A6" activePane="bottomLeft" state="frozen"/>
      <selection pane="bottomLeft" activeCell="A2" sqref="A2"/>
    </sheetView>
  </sheetViews>
  <sheetFormatPr defaultRowHeight="15" x14ac:dyDescent="0.2"/>
  <cols>
    <col min="1" max="1" width="25.109375" customWidth="1"/>
    <col min="2" max="2" width="15" style="69" customWidth="1"/>
    <col min="3" max="3" width="12.5546875" style="69" customWidth="1"/>
  </cols>
  <sheetData>
    <row r="1" spans="1:3" ht="15.75" x14ac:dyDescent="0.25">
      <c r="A1" s="190" t="s">
        <v>166</v>
      </c>
    </row>
    <row r="2" spans="1:3" x14ac:dyDescent="0.2">
      <c r="A2" s="9" t="s">
        <v>27</v>
      </c>
    </row>
    <row r="4" spans="1:3" ht="18" customHeight="1" x14ac:dyDescent="0.25">
      <c r="A4" s="474" t="s">
        <v>439</v>
      </c>
      <c r="B4" s="889" t="s">
        <v>164</v>
      </c>
      <c r="C4" s="889" t="s">
        <v>165</v>
      </c>
    </row>
    <row r="5" spans="1:3" ht="15.75" thickBot="1" x14ac:dyDescent="0.25">
      <c r="A5" s="299" t="s">
        <v>473</v>
      </c>
      <c r="B5" s="890"/>
      <c r="C5" s="890"/>
    </row>
    <row r="6" spans="1:3" ht="15.75" x14ac:dyDescent="0.25">
      <c r="A6" s="473" t="s">
        <v>221</v>
      </c>
      <c r="B6" s="475">
        <v>21</v>
      </c>
      <c r="C6" s="475">
        <v>8</v>
      </c>
    </row>
    <row r="7" spans="1:3" x14ac:dyDescent="0.2">
      <c r="A7" s="294" t="s">
        <v>451</v>
      </c>
      <c r="B7" s="476">
        <v>8</v>
      </c>
      <c r="C7" s="476">
        <v>1</v>
      </c>
    </row>
    <row r="8" spans="1:3" x14ac:dyDescent="0.2">
      <c r="A8" s="295" t="s">
        <v>452</v>
      </c>
      <c r="B8" s="476">
        <v>6</v>
      </c>
      <c r="C8" s="476">
        <v>5</v>
      </c>
    </row>
    <row r="9" spans="1:3" ht="15.75" thickBot="1" x14ac:dyDescent="0.25">
      <c r="A9" s="301" t="s">
        <v>453</v>
      </c>
      <c r="B9" s="477">
        <v>7</v>
      </c>
      <c r="C9" s="477">
        <v>2</v>
      </c>
    </row>
    <row r="10" spans="1:3" ht="15.75" x14ac:dyDescent="0.25">
      <c r="A10" s="300" t="s">
        <v>220</v>
      </c>
      <c r="B10" s="478">
        <v>5</v>
      </c>
      <c r="C10" s="478">
        <v>2</v>
      </c>
    </row>
    <row r="11" spans="1:3" x14ac:dyDescent="0.2">
      <c r="A11" s="295" t="s">
        <v>220</v>
      </c>
      <c r="B11" s="476">
        <v>4</v>
      </c>
      <c r="C11" s="476">
        <v>1</v>
      </c>
    </row>
    <row r="12" spans="1:3" ht="15.75" thickBot="1" x14ac:dyDescent="0.25">
      <c r="A12" s="301" t="s">
        <v>481</v>
      </c>
      <c r="B12" s="477">
        <v>1</v>
      </c>
      <c r="C12" s="477">
        <v>1</v>
      </c>
    </row>
    <row r="13" spans="1:3" ht="15.75" x14ac:dyDescent="0.25">
      <c r="A13" s="300" t="s">
        <v>16</v>
      </c>
      <c r="B13" s="478">
        <v>43</v>
      </c>
      <c r="C13" s="478">
        <v>15</v>
      </c>
    </row>
    <row r="14" spans="1:3" x14ac:dyDescent="0.2">
      <c r="A14" s="295" t="s">
        <v>468</v>
      </c>
      <c r="B14" s="476">
        <v>16</v>
      </c>
      <c r="C14" s="476">
        <v>2</v>
      </c>
    </row>
    <row r="15" spans="1:3" x14ac:dyDescent="0.2">
      <c r="A15" s="295" t="s">
        <v>469</v>
      </c>
      <c r="B15" s="476">
        <v>18</v>
      </c>
      <c r="C15" s="476">
        <v>10</v>
      </c>
    </row>
    <row r="16" spans="1:3" x14ac:dyDescent="0.2">
      <c r="A16" s="295" t="s">
        <v>470</v>
      </c>
      <c r="B16" s="476">
        <v>3</v>
      </c>
      <c r="C16" s="476">
        <v>2</v>
      </c>
    </row>
    <row r="17" spans="1:3" ht="15.75" thickBot="1" x14ac:dyDescent="0.25">
      <c r="A17" s="301" t="s">
        <v>471</v>
      </c>
      <c r="B17" s="477">
        <v>6</v>
      </c>
      <c r="C17" s="477">
        <v>1</v>
      </c>
    </row>
    <row r="18" spans="1:3" ht="15.75" x14ac:dyDescent="0.25">
      <c r="A18" s="300" t="s">
        <v>6</v>
      </c>
      <c r="B18" s="478">
        <v>67</v>
      </c>
      <c r="C18" s="478">
        <v>17</v>
      </c>
    </row>
    <row r="19" spans="1:3" x14ac:dyDescent="0.2">
      <c r="A19" s="295" t="s">
        <v>441</v>
      </c>
      <c r="B19" s="476">
        <v>9</v>
      </c>
      <c r="C19" s="476">
        <v>3</v>
      </c>
    </row>
    <row r="20" spans="1:3" x14ac:dyDescent="0.2">
      <c r="A20" s="295" t="s">
        <v>442</v>
      </c>
      <c r="B20" s="476">
        <v>17</v>
      </c>
      <c r="C20" s="476">
        <v>5</v>
      </c>
    </row>
    <row r="21" spans="1:3" x14ac:dyDescent="0.2">
      <c r="A21" s="295" t="s">
        <v>443</v>
      </c>
      <c r="B21" s="476">
        <v>9</v>
      </c>
      <c r="C21" s="476">
        <v>2</v>
      </c>
    </row>
    <row r="22" spans="1:3" x14ac:dyDescent="0.2">
      <c r="A22" s="295" t="s">
        <v>444</v>
      </c>
      <c r="B22" s="476">
        <v>16</v>
      </c>
      <c r="C22" s="476">
        <v>3</v>
      </c>
    </row>
    <row r="23" spans="1:3" ht="15.75" thickBot="1" x14ac:dyDescent="0.25">
      <c r="A23" s="301" t="s">
        <v>445</v>
      </c>
      <c r="B23" s="477">
        <v>16</v>
      </c>
      <c r="C23" s="477">
        <v>4</v>
      </c>
    </row>
    <row r="24" spans="1:3" ht="15.75" x14ac:dyDescent="0.25">
      <c r="A24" s="300" t="s">
        <v>7</v>
      </c>
      <c r="B24" s="478">
        <v>78</v>
      </c>
      <c r="C24" s="478">
        <v>15</v>
      </c>
    </row>
    <row r="25" spans="1:3" x14ac:dyDescent="0.2">
      <c r="A25" s="295" t="s">
        <v>446</v>
      </c>
      <c r="B25" s="476">
        <v>23</v>
      </c>
      <c r="C25" s="476">
        <v>3</v>
      </c>
    </row>
    <row r="26" spans="1:3" x14ac:dyDescent="0.2">
      <c r="A26" s="295" t="s">
        <v>447</v>
      </c>
      <c r="B26" s="476">
        <v>3</v>
      </c>
      <c r="C26" s="476">
        <v>1</v>
      </c>
    </row>
    <row r="27" spans="1:3" x14ac:dyDescent="0.2">
      <c r="A27" s="295" t="s">
        <v>448</v>
      </c>
      <c r="B27" s="476">
        <v>21</v>
      </c>
      <c r="C27" s="476">
        <v>7</v>
      </c>
    </row>
    <row r="28" spans="1:3" x14ac:dyDescent="0.2">
      <c r="A28" s="295" t="s">
        <v>449</v>
      </c>
      <c r="B28" s="476">
        <v>1</v>
      </c>
      <c r="C28" s="476">
        <v>1</v>
      </c>
    </row>
    <row r="29" spans="1:3" ht="15.75" thickBot="1" x14ac:dyDescent="0.25">
      <c r="A29" s="301" t="s">
        <v>450</v>
      </c>
      <c r="B29" s="477">
        <v>30</v>
      </c>
      <c r="C29" s="477">
        <v>3</v>
      </c>
    </row>
    <row r="30" spans="1:3" ht="15.75" x14ac:dyDescent="0.25">
      <c r="A30" s="300" t="s">
        <v>11</v>
      </c>
      <c r="B30" s="478">
        <v>114</v>
      </c>
      <c r="C30" s="478">
        <v>26</v>
      </c>
    </row>
    <row r="31" spans="1:3" x14ac:dyDescent="0.2">
      <c r="A31" s="295" t="s">
        <v>454</v>
      </c>
      <c r="B31" s="476">
        <v>9</v>
      </c>
      <c r="C31" s="476">
        <v>2</v>
      </c>
    </row>
    <row r="32" spans="1:3" x14ac:dyDescent="0.2">
      <c r="A32" s="295" t="s">
        <v>455</v>
      </c>
      <c r="B32" s="476">
        <v>20</v>
      </c>
      <c r="C32" s="476">
        <v>5</v>
      </c>
    </row>
    <row r="33" spans="1:3" x14ac:dyDescent="0.2">
      <c r="A33" s="295" t="s">
        <v>456</v>
      </c>
      <c r="B33" s="476">
        <v>21</v>
      </c>
      <c r="C33" s="476">
        <v>3</v>
      </c>
    </row>
    <row r="34" spans="1:3" x14ac:dyDescent="0.2">
      <c r="A34" s="295" t="s">
        <v>457</v>
      </c>
      <c r="B34" s="476">
        <v>6</v>
      </c>
      <c r="C34" s="476">
        <v>3</v>
      </c>
    </row>
    <row r="35" spans="1:3" x14ac:dyDescent="0.2">
      <c r="A35" s="295" t="s">
        <v>458</v>
      </c>
      <c r="B35" s="476">
        <v>24</v>
      </c>
      <c r="C35" s="476">
        <v>6</v>
      </c>
    </row>
    <row r="36" spans="1:3" x14ac:dyDescent="0.2">
      <c r="A36" s="295" t="s">
        <v>459</v>
      </c>
      <c r="B36" s="476">
        <v>12</v>
      </c>
      <c r="C36" s="476">
        <v>3</v>
      </c>
    </row>
    <row r="37" spans="1:3" x14ac:dyDescent="0.2">
      <c r="A37" s="295" t="s">
        <v>460</v>
      </c>
      <c r="B37" s="476">
        <v>17</v>
      </c>
      <c r="C37" s="476">
        <v>2</v>
      </c>
    </row>
    <row r="38" spans="1:3" ht="15.75" thickBot="1" x14ac:dyDescent="0.25">
      <c r="A38" s="301" t="s">
        <v>461</v>
      </c>
      <c r="B38" s="477">
        <v>5</v>
      </c>
      <c r="C38" s="477">
        <v>2</v>
      </c>
    </row>
    <row r="39" spans="1:3" ht="15.75" x14ac:dyDescent="0.25">
      <c r="A39" s="300" t="s">
        <v>12</v>
      </c>
      <c r="B39" s="478">
        <v>32</v>
      </c>
      <c r="C39" s="478">
        <v>7</v>
      </c>
    </row>
    <row r="40" spans="1:3" x14ac:dyDescent="0.2">
      <c r="A40" s="295" t="s">
        <v>462</v>
      </c>
      <c r="B40" s="476">
        <v>9</v>
      </c>
      <c r="C40" s="476">
        <v>3</v>
      </c>
    </row>
    <row r="41" spans="1:3" x14ac:dyDescent="0.2">
      <c r="A41" s="295" t="s">
        <v>463</v>
      </c>
      <c r="B41" s="476">
        <v>11</v>
      </c>
      <c r="C41" s="476">
        <v>2</v>
      </c>
    </row>
    <row r="42" spans="1:3" ht="15.75" thickBot="1" x14ac:dyDescent="0.25">
      <c r="A42" s="301" t="s">
        <v>464</v>
      </c>
      <c r="B42" s="477">
        <v>12</v>
      </c>
      <c r="C42" s="477">
        <v>2</v>
      </c>
    </row>
    <row r="43" spans="1:3" ht="15.75" x14ac:dyDescent="0.25">
      <c r="A43" s="300" t="s">
        <v>13</v>
      </c>
      <c r="B43" s="478">
        <v>41</v>
      </c>
      <c r="C43" s="478">
        <v>18</v>
      </c>
    </row>
    <row r="44" spans="1:3" x14ac:dyDescent="0.2">
      <c r="A44" s="295" t="s">
        <v>465</v>
      </c>
      <c r="B44" s="476">
        <v>6</v>
      </c>
      <c r="C44" s="476">
        <v>3</v>
      </c>
    </row>
    <row r="45" spans="1:3" x14ac:dyDescent="0.2">
      <c r="A45" s="295" t="s">
        <v>466</v>
      </c>
      <c r="B45" s="476">
        <v>18</v>
      </c>
      <c r="C45" s="476">
        <v>4</v>
      </c>
    </row>
    <row r="46" spans="1:3" x14ac:dyDescent="0.2">
      <c r="A46" s="295" t="s">
        <v>90</v>
      </c>
      <c r="B46" s="476">
        <v>9</v>
      </c>
      <c r="C46" s="476">
        <v>6</v>
      </c>
    </row>
    <row r="47" spans="1:3" ht="15.75" thickBot="1" x14ac:dyDescent="0.25">
      <c r="A47" s="301" t="s">
        <v>467</v>
      </c>
      <c r="B47" s="479">
        <v>8</v>
      </c>
      <c r="C47" s="479">
        <v>5</v>
      </c>
    </row>
    <row r="48" spans="1:3" ht="15.75" x14ac:dyDescent="0.25">
      <c r="A48" s="300" t="s">
        <v>222</v>
      </c>
      <c r="B48" s="478">
        <v>14</v>
      </c>
      <c r="C48" s="478">
        <v>7</v>
      </c>
    </row>
    <row r="49" spans="1:3" ht="15.75" thickBot="1" x14ac:dyDescent="0.25">
      <c r="A49" s="301" t="s">
        <v>222</v>
      </c>
      <c r="B49" s="479">
        <v>14</v>
      </c>
      <c r="C49" s="479">
        <v>7</v>
      </c>
    </row>
    <row r="50" spans="1:3" ht="15.75" x14ac:dyDescent="0.25">
      <c r="A50" s="300" t="s">
        <v>178</v>
      </c>
      <c r="B50" s="478">
        <v>33</v>
      </c>
      <c r="C50" s="478">
        <v>5</v>
      </c>
    </row>
    <row r="51" spans="1:3" ht="15.75" thickBot="1" x14ac:dyDescent="0.25">
      <c r="A51" s="301" t="s">
        <v>178</v>
      </c>
      <c r="B51" s="479">
        <v>33</v>
      </c>
      <c r="C51" s="479">
        <v>5</v>
      </c>
    </row>
    <row r="52" spans="1:3" ht="15.75" x14ac:dyDescent="0.25">
      <c r="A52" s="300" t="s">
        <v>223</v>
      </c>
      <c r="B52" s="478">
        <v>26</v>
      </c>
      <c r="C52" s="478">
        <v>6</v>
      </c>
    </row>
    <row r="53" spans="1:3" ht="15.75" thickBot="1" x14ac:dyDescent="0.25">
      <c r="A53" s="301" t="s">
        <v>223</v>
      </c>
      <c r="B53" s="479">
        <v>26</v>
      </c>
      <c r="C53" s="479">
        <v>6</v>
      </c>
    </row>
    <row r="54" spans="1:3" ht="15.75" x14ac:dyDescent="0.25">
      <c r="A54" s="300" t="s">
        <v>224</v>
      </c>
      <c r="B54" s="478">
        <v>24</v>
      </c>
      <c r="C54" s="478">
        <v>9</v>
      </c>
    </row>
    <row r="55" spans="1:3" x14ac:dyDescent="0.2">
      <c r="A55" s="296" t="s">
        <v>224</v>
      </c>
      <c r="B55" s="476">
        <v>7</v>
      </c>
      <c r="C55" s="476">
        <v>4</v>
      </c>
    </row>
    <row r="56" spans="1:3" ht="15.75" thickBot="1" x14ac:dyDescent="0.25">
      <c r="A56" s="295" t="s">
        <v>472</v>
      </c>
      <c r="B56" s="479">
        <v>17</v>
      </c>
      <c r="C56" s="479">
        <v>5</v>
      </c>
    </row>
    <row r="57" spans="1:3" ht="16.5" thickBot="1" x14ac:dyDescent="0.3">
      <c r="A57" s="297" t="s">
        <v>5</v>
      </c>
      <c r="B57" s="298">
        <v>498</v>
      </c>
      <c r="C57" s="298">
        <v>135</v>
      </c>
    </row>
  </sheetData>
  <sheetProtection password="C6D6" sheet="1" objects="1" scenarios="1"/>
  <mergeCells count="2">
    <mergeCell ref="B4:B5"/>
    <mergeCell ref="C4:C5"/>
  </mergeCells>
  <hyperlinks>
    <hyperlink ref="A2" location="Contents!A1" display="Back to contents"/>
  </hyperlink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8"/>
  <sheetViews>
    <sheetView showGridLines="0" workbookViewId="0">
      <pane xSplit="2" ySplit="5" topLeftCell="C6" activePane="bottomRight" state="frozen"/>
      <selection pane="topRight" activeCell="C1" sqref="C1"/>
      <selection pane="bottomLeft" activeCell="A6" sqref="A6"/>
      <selection pane="bottomRight" activeCell="A2" sqref="A2"/>
    </sheetView>
  </sheetViews>
  <sheetFormatPr defaultRowHeight="12.75" x14ac:dyDescent="0.2"/>
  <cols>
    <col min="1" max="2" width="23.5546875" style="509" customWidth="1"/>
    <col min="3" max="3" width="25.33203125" style="509" customWidth="1"/>
    <col min="4" max="7" width="10.77734375" style="510" customWidth="1"/>
    <col min="8" max="16384" width="8.88671875" style="509"/>
  </cols>
  <sheetData>
    <row r="1" spans="1:9" ht="15.75" x14ac:dyDescent="0.25">
      <c r="A1" s="511" t="s">
        <v>312</v>
      </c>
      <c r="B1" s="511"/>
    </row>
    <row r="2" spans="1:9" ht="14.25" x14ac:dyDescent="0.2">
      <c r="A2" s="9" t="s">
        <v>27</v>
      </c>
      <c r="B2" s="9"/>
    </row>
    <row r="4" spans="1:9" ht="15.75" customHeight="1" x14ac:dyDescent="0.2">
      <c r="A4" s="891" t="s">
        <v>439</v>
      </c>
      <c r="B4" s="891" t="s">
        <v>521</v>
      </c>
      <c r="C4" s="893" t="s">
        <v>130</v>
      </c>
      <c r="D4" s="895" t="s">
        <v>308</v>
      </c>
      <c r="E4" s="895" t="s">
        <v>309</v>
      </c>
      <c r="F4" s="895" t="s">
        <v>310</v>
      </c>
      <c r="G4" s="895" t="s">
        <v>311</v>
      </c>
    </row>
    <row r="5" spans="1:9" ht="47.25" customHeight="1" thickBot="1" x14ac:dyDescent="0.25">
      <c r="A5" s="892"/>
      <c r="B5" s="892"/>
      <c r="C5" s="894"/>
      <c r="D5" s="896"/>
      <c r="E5" s="896"/>
      <c r="F5" s="896"/>
      <c r="G5" s="896"/>
    </row>
    <row r="6" spans="1:9" ht="15" customHeight="1" thickTop="1" x14ac:dyDescent="0.2">
      <c r="A6" s="897" t="s">
        <v>9</v>
      </c>
      <c r="B6" s="902" t="s">
        <v>451</v>
      </c>
      <c r="C6" s="607" t="s">
        <v>131</v>
      </c>
      <c r="D6" s="608">
        <v>3.5416666666666665</v>
      </c>
      <c r="E6" s="608"/>
      <c r="F6" s="608">
        <v>32.166666666666664</v>
      </c>
      <c r="G6" s="609">
        <v>3.572916666666667</v>
      </c>
      <c r="H6" s="649"/>
      <c r="I6" s="649"/>
    </row>
    <row r="7" spans="1:9" ht="15" customHeight="1" x14ac:dyDescent="0.2">
      <c r="A7" s="898"/>
      <c r="B7" s="903"/>
      <c r="C7" s="598" t="s">
        <v>63</v>
      </c>
      <c r="D7" s="599">
        <v>5</v>
      </c>
      <c r="E7" s="599"/>
      <c r="F7" s="599">
        <v>40</v>
      </c>
      <c r="G7" s="600">
        <v>5</v>
      </c>
      <c r="H7" s="649"/>
      <c r="I7" s="649"/>
    </row>
    <row r="8" spans="1:9" ht="15" customHeight="1" thickBot="1" x14ac:dyDescent="0.25">
      <c r="A8" s="898"/>
      <c r="B8" s="904"/>
      <c r="C8" s="613" t="s">
        <v>307</v>
      </c>
      <c r="D8" s="614"/>
      <c r="E8" s="614">
        <v>14.85</v>
      </c>
      <c r="F8" s="614"/>
      <c r="G8" s="615">
        <v>3.7124999999999999</v>
      </c>
      <c r="H8" s="649"/>
      <c r="I8" s="649"/>
    </row>
    <row r="9" spans="1:9" ht="15" customHeight="1" x14ac:dyDescent="0.2">
      <c r="A9" s="898"/>
      <c r="B9" s="905" t="s">
        <v>452</v>
      </c>
      <c r="C9" s="616" t="s">
        <v>131</v>
      </c>
      <c r="D9" s="617">
        <v>3.6</v>
      </c>
      <c r="E9" s="617">
        <v>5.5</v>
      </c>
      <c r="F9" s="617">
        <v>26</v>
      </c>
      <c r="G9" s="618">
        <v>3.2694444444444444</v>
      </c>
      <c r="H9" s="649"/>
      <c r="I9" s="649"/>
    </row>
    <row r="10" spans="1:9" ht="15" customHeight="1" x14ac:dyDescent="0.2">
      <c r="A10" s="898"/>
      <c r="B10" s="903"/>
      <c r="C10" s="598" t="s">
        <v>63</v>
      </c>
      <c r="D10" s="599">
        <v>4.3600000000000003</v>
      </c>
      <c r="E10" s="599">
        <v>20.8</v>
      </c>
      <c r="F10" s="599">
        <v>39.47</v>
      </c>
      <c r="G10" s="600">
        <v>4.8129999999999997</v>
      </c>
      <c r="H10" s="649"/>
      <c r="I10" s="649"/>
    </row>
    <row r="11" spans="1:9" ht="15" customHeight="1" x14ac:dyDescent="0.2">
      <c r="A11" s="898"/>
      <c r="B11" s="903"/>
      <c r="C11" s="598" t="s">
        <v>70</v>
      </c>
      <c r="D11" s="599"/>
      <c r="E11" s="599">
        <v>3.5</v>
      </c>
      <c r="F11" s="599"/>
      <c r="G11" s="600">
        <v>2.3333333333333335</v>
      </c>
      <c r="H11" s="649"/>
      <c r="I11" s="649"/>
    </row>
    <row r="12" spans="1:9" ht="15" customHeight="1" thickBot="1" x14ac:dyDescent="0.25">
      <c r="A12" s="898"/>
      <c r="B12" s="906"/>
      <c r="C12" s="610" t="s">
        <v>71</v>
      </c>
      <c r="D12" s="611">
        <v>3.55</v>
      </c>
      <c r="E12" s="611">
        <v>8</v>
      </c>
      <c r="F12" s="611"/>
      <c r="G12" s="612">
        <v>2.7749999999999999</v>
      </c>
      <c r="H12" s="649"/>
      <c r="I12" s="649"/>
    </row>
    <row r="13" spans="1:9" ht="15" customHeight="1" x14ac:dyDescent="0.2">
      <c r="A13" s="898"/>
      <c r="B13" s="900" t="s">
        <v>453</v>
      </c>
      <c r="C13" s="601" t="s">
        <v>131</v>
      </c>
      <c r="D13" s="602">
        <v>4</v>
      </c>
      <c r="E13" s="602">
        <v>20</v>
      </c>
      <c r="F13" s="602">
        <v>27</v>
      </c>
      <c r="G13" s="603">
        <v>3.9375</v>
      </c>
      <c r="H13" s="649"/>
      <c r="I13" s="649"/>
    </row>
    <row r="14" spans="1:9" ht="15" customHeight="1" x14ac:dyDescent="0.2">
      <c r="A14" s="898"/>
      <c r="B14" s="903"/>
      <c r="C14" s="598" t="s">
        <v>64</v>
      </c>
      <c r="D14" s="599">
        <v>3.7</v>
      </c>
      <c r="E14" s="599"/>
      <c r="F14" s="599">
        <v>28</v>
      </c>
      <c r="G14" s="600">
        <v>3.6</v>
      </c>
      <c r="H14" s="649"/>
      <c r="I14" s="649"/>
    </row>
    <row r="15" spans="1:9" ht="15" customHeight="1" x14ac:dyDescent="0.2">
      <c r="A15" s="898"/>
      <c r="B15" s="903"/>
      <c r="C15" s="598" t="s">
        <v>70</v>
      </c>
      <c r="D15" s="599">
        <v>3.7250000000000001</v>
      </c>
      <c r="E15" s="599"/>
      <c r="F15" s="599"/>
      <c r="G15" s="600">
        <v>3.7250000000000001</v>
      </c>
      <c r="H15" s="649"/>
      <c r="I15" s="649"/>
    </row>
    <row r="16" spans="1:9" ht="15" customHeight="1" thickBot="1" x14ac:dyDescent="0.25">
      <c r="A16" s="899"/>
      <c r="B16" s="901"/>
      <c r="C16" s="604" t="s">
        <v>71</v>
      </c>
      <c r="D16" s="605"/>
      <c r="E16" s="605">
        <v>11.5</v>
      </c>
      <c r="F16" s="605">
        <v>25</v>
      </c>
      <c r="G16" s="606">
        <v>2.979166666666667</v>
      </c>
      <c r="H16" s="649"/>
      <c r="I16" s="649"/>
    </row>
    <row r="17" spans="1:9" ht="15" customHeight="1" thickTop="1" x14ac:dyDescent="0.2">
      <c r="A17" s="897" t="s">
        <v>15</v>
      </c>
      <c r="B17" s="902" t="s">
        <v>15</v>
      </c>
      <c r="C17" s="607" t="s">
        <v>131</v>
      </c>
      <c r="D17" s="608">
        <v>4.4722222222222223</v>
      </c>
      <c r="E17" s="608">
        <v>10</v>
      </c>
      <c r="F17" s="608">
        <v>38.0625</v>
      </c>
      <c r="G17" s="609">
        <v>4.4318181818181817</v>
      </c>
      <c r="H17" s="649"/>
      <c r="I17" s="649"/>
    </row>
    <row r="18" spans="1:9" ht="15" customHeight="1" x14ac:dyDescent="0.2">
      <c r="A18" s="898"/>
      <c r="B18" s="903"/>
      <c r="C18" s="598" t="s">
        <v>63</v>
      </c>
      <c r="D18" s="599">
        <v>5.5</v>
      </c>
      <c r="E18" s="599"/>
      <c r="F18" s="599">
        <v>45</v>
      </c>
      <c r="G18" s="600">
        <v>5.28125</v>
      </c>
      <c r="H18" s="649"/>
      <c r="I18" s="649"/>
    </row>
    <row r="19" spans="1:9" ht="15" customHeight="1" x14ac:dyDescent="0.2">
      <c r="A19" s="898"/>
      <c r="B19" s="903"/>
      <c r="C19" s="598" t="s">
        <v>64</v>
      </c>
      <c r="D19" s="599"/>
      <c r="E19" s="599">
        <v>10</v>
      </c>
      <c r="F19" s="599">
        <v>23.5</v>
      </c>
      <c r="G19" s="600">
        <v>2.875</v>
      </c>
      <c r="H19" s="649"/>
      <c r="I19" s="649"/>
    </row>
    <row r="20" spans="1:9" ht="15" customHeight="1" x14ac:dyDescent="0.2">
      <c r="A20" s="898"/>
      <c r="B20" s="903"/>
      <c r="C20" s="598" t="s">
        <v>70</v>
      </c>
      <c r="D20" s="599">
        <v>4.5</v>
      </c>
      <c r="E20" s="599"/>
      <c r="F20" s="599"/>
      <c r="G20" s="600">
        <v>4.5</v>
      </c>
      <c r="H20" s="649"/>
      <c r="I20" s="649"/>
    </row>
    <row r="21" spans="1:9" ht="15" customHeight="1" thickBot="1" x14ac:dyDescent="0.25">
      <c r="A21" s="898"/>
      <c r="B21" s="904"/>
      <c r="C21" s="613" t="s">
        <v>72</v>
      </c>
      <c r="D21" s="614">
        <v>5</v>
      </c>
      <c r="E21" s="614">
        <v>10</v>
      </c>
      <c r="F21" s="614">
        <v>15</v>
      </c>
      <c r="G21" s="615">
        <v>2.8125</v>
      </c>
      <c r="H21" s="649"/>
      <c r="I21" s="649"/>
    </row>
    <row r="22" spans="1:9" ht="15" customHeight="1" x14ac:dyDescent="0.2">
      <c r="A22" s="898"/>
      <c r="B22" s="905" t="s">
        <v>481</v>
      </c>
      <c r="C22" s="616" t="s">
        <v>131</v>
      </c>
      <c r="D22" s="617">
        <v>4.625</v>
      </c>
      <c r="E22" s="617">
        <v>10</v>
      </c>
      <c r="F22" s="617">
        <v>40</v>
      </c>
      <c r="G22" s="618">
        <v>4.395833333333333</v>
      </c>
      <c r="H22" s="649"/>
      <c r="I22" s="649"/>
    </row>
    <row r="23" spans="1:9" ht="15" customHeight="1" x14ac:dyDescent="0.2">
      <c r="A23" s="898"/>
      <c r="B23" s="903"/>
      <c r="C23" s="598" t="s">
        <v>63</v>
      </c>
      <c r="D23" s="599">
        <v>5.6999999999999993</v>
      </c>
      <c r="E23" s="599">
        <v>28.33</v>
      </c>
      <c r="F23" s="599">
        <v>49.723333333333336</v>
      </c>
      <c r="G23" s="600">
        <v>6.2173611111111109</v>
      </c>
      <c r="H23" s="649"/>
      <c r="I23" s="649"/>
    </row>
    <row r="24" spans="1:9" ht="15" customHeight="1" x14ac:dyDescent="0.2">
      <c r="A24" s="898"/>
      <c r="B24" s="903"/>
      <c r="C24" s="598" t="s">
        <v>64</v>
      </c>
      <c r="D24" s="599"/>
      <c r="E24" s="599"/>
      <c r="F24" s="599">
        <v>30.433333333333334</v>
      </c>
      <c r="G24" s="600">
        <v>3.8041666666666667</v>
      </c>
      <c r="H24" s="649"/>
      <c r="I24" s="649"/>
    </row>
    <row r="25" spans="1:9" ht="15" customHeight="1" x14ac:dyDescent="0.2">
      <c r="A25" s="898"/>
      <c r="B25" s="903"/>
      <c r="C25" s="598" t="s">
        <v>70</v>
      </c>
      <c r="D25" s="599">
        <v>6</v>
      </c>
      <c r="E25" s="599">
        <v>4.96</v>
      </c>
      <c r="F25" s="599"/>
      <c r="G25" s="600">
        <v>4.6533333333333333</v>
      </c>
      <c r="H25" s="649"/>
      <c r="I25" s="649"/>
    </row>
    <row r="26" spans="1:9" ht="15" customHeight="1" thickBot="1" x14ac:dyDescent="0.25">
      <c r="A26" s="899"/>
      <c r="B26" s="901"/>
      <c r="C26" s="604" t="s">
        <v>71</v>
      </c>
      <c r="D26" s="605">
        <v>4.8000000000000007</v>
      </c>
      <c r="E26" s="605">
        <v>14.3</v>
      </c>
      <c r="F26" s="605"/>
      <c r="G26" s="606">
        <v>4.3937500000000007</v>
      </c>
      <c r="H26" s="649"/>
      <c r="I26" s="649"/>
    </row>
    <row r="27" spans="1:9" ht="15" customHeight="1" thickTop="1" x14ac:dyDescent="0.2">
      <c r="A27" s="897" t="s">
        <v>16</v>
      </c>
      <c r="B27" s="902" t="s">
        <v>468</v>
      </c>
      <c r="C27" s="607" t="s">
        <v>131</v>
      </c>
      <c r="D27" s="608">
        <v>4.3500000000000005</v>
      </c>
      <c r="E27" s="608">
        <v>22.333333333333332</v>
      </c>
      <c r="F27" s="608">
        <v>36.166666666666664</v>
      </c>
      <c r="G27" s="609">
        <v>4.5529761904761896</v>
      </c>
      <c r="H27" s="649"/>
      <c r="I27" s="649"/>
    </row>
    <row r="28" spans="1:9" ht="15" customHeight="1" x14ac:dyDescent="0.2">
      <c r="A28" s="898"/>
      <c r="B28" s="903"/>
      <c r="C28" s="598" t="s">
        <v>63</v>
      </c>
      <c r="D28" s="599">
        <v>5.39</v>
      </c>
      <c r="E28" s="599">
        <v>30.830000000000002</v>
      </c>
      <c r="F28" s="599">
        <v>38.640000000000008</v>
      </c>
      <c r="G28" s="600">
        <v>4.8045178571428568</v>
      </c>
      <c r="H28" s="649"/>
      <c r="I28" s="649"/>
    </row>
    <row r="29" spans="1:9" ht="15" customHeight="1" x14ac:dyDescent="0.2">
      <c r="A29" s="898"/>
      <c r="B29" s="903"/>
      <c r="C29" s="598" t="s">
        <v>64</v>
      </c>
      <c r="D29" s="599"/>
      <c r="E29" s="599"/>
      <c r="F29" s="599">
        <v>24</v>
      </c>
      <c r="G29" s="600">
        <v>3</v>
      </c>
      <c r="H29" s="649"/>
      <c r="I29" s="649"/>
    </row>
    <row r="30" spans="1:9" ht="15" customHeight="1" x14ac:dyDescent="0.2">
      <c r="A30" s="898"/>
      <c r="B30" s="903"/>
      <c r="C30" s="598" t="s">
        <v>70</v>
      </c>
      <c r="D30" s="599">
        <v>6</v>
      </c>
      <c r="E30" s="599"/>
      <c r="F30" s="599"/>
      <c r="G30" s="600">
        <v>6</v>
      </c>
      <c r="H30" s="649"/>
      <c r="I30" s="649"/>
    </row>
    <row r="31" spans="1:9" ht="15" customHeight="1" thickBot="1" x14ac:dyDescent="0.25">
      <c r="A31" s="898"/>
      <c r="B31" s="904"/>
      <c r="C31" s="613" t="s">
        <v>71</v>
      </c>
      <c r="D31" s="614"/>
      <c r="E31" s="614">
        <v>12.5</v>
      </c>
      <c r="F31" s="614">
        <v>27.5</v>
      </c>
      <c r="G31" s="615">
        <v>3.28125</v>
      </c>
      <c r="H31" s="649"/>
      <c r="I31" s="649"/>
    </row>
    <row r="32" spans="1:9" ht="15" customHeight="1" x14ac:dyDescent="0.2">
      <c r="A32" s="898"/>
      <c r="B32" s="905" t="s">
        <v>469</v>
      </c>
      <c r="C32" s="616" t="s">
        <v>131</v>
      </c>
      <c r="D32" s="617">
        <v>4.1444444444444439</v>
      </c>
      <c r="E32" s="617">
        <v>22</v>
      </c>
      <c r="F32" s="617">
        <v>36.333333333333336</v>
      </c>
      <c r="G32" s="618">
        <v>4.2924999999999995</v>
      </c>
      <c r="H32" s="649"/>
      <c r="I32" s="649"/>
    </row>
    <row r="33" spans="1:9" ht="15" customHeight="1" x14ac:dyDescent="0.2">
      <c r="A33" s="898"/>
      <c r="B33" s="903"/>
      <c r="C33" s="598" t="s">
        <v>63</v>
      </c>
      <c r="D33" s="599">
        <v>4.9000000000000004</v>
      </c>
      <c r="E33" s="599">
        <v>27.3</v>
      </c>
      <c r="F33" s="599">
        <v>48.031999999999996</v>
      </c>
      <c r="G33" s="600">
        <v>6.0385833333333334</v>
      </c>
      <c r="H33" s="649"/>
      <c r="I33" s="649"/>
    </row>
    <row r="34" spans="1:9" ht="15" customHeight="1" x14ac:dyDescent="0.2">
      <c r="A34" s="898"/>
      <c r="B34" s="903"/>
      <c r="C34" s="598" t="s">
        <v>64</v>
      </c>
      <c r="D34" s="599"/>
      <c r="E34" s="599"/>
      <c r="F34" s="599">
        <v>31</v>
      </c>
      <c r="G34" s="600">
        <v>3.875</v>
      </c>
      <c r="H34" s="649"/>
      <c r="I34" s="649"/>
    </row>
    <row r="35" spans="1:9" ht="15" customHeight="1" x14ac:dyDescent="0.2">
      <c r="A35" s="898"/>
      <c r="B35" s="903"/>
      <c r="C35" s="598" t="s">
        <v>70</v>
      </c>
      <c r="D35" s="599">
        <v>3.5</v>
      </c>
      <c r="E35" s="599">
        <v>7</v>
      </c>
      <c r="F35" s="599"/>
      <c r="G35" s="600">
        <v>4.2777777777777777</v>
      </c>
      <c r="H35" s="649"/>
      <c r="I35" s="649"/>
    </row>
    <row r="36" spans="1:9" ht="15" customHeight="1" thickBot="1" x14ac:dyDescent="0.25">
      <c r="A36" s="898"/>
      <c r="B36" s="906"/>
      <c r="C36" s="610" t="s">
        <v>71</v>
      </c>
      <c r="D36" s="611">
        <v>4</v>
      </c>
      <c r="E36" s="611">
        <v>11.25</v>
      </c>
      <c r="F36" s="611">
        <v>24</v>
      </c>
      <c r="G36" s="612">
        <v>2.979166666666667</v>
      </c>
      <c r="H36" s="649"/>
      <c r="I36" s="649"/>
    </row>
    <row r="37" spans="1:9" ht="15" customHeight="1" x14ac:dyDescent="0.2">
      <c r="A37" s="898"/>
      <c r="B37" s="905" t="s">
        <v>470</v>
      </c>
      <c r="C37" s="616" t="s">
        <v>131</v>
      </c>
      <c r="D37" s="617">
        <v>4.416666666666667</v>
      </c>
      <c r="E37" s="617">
        <v>25</v>
      </c>
      <c r="F37" s="617">
        <v>34.200000000000003</v>
      </c>
      <c r="G37" s="618">
        <v>4.416666666666667</v>
      </c>
      <c r="H37" s="649"/>
      <c r="I37" s="649"/>
    </row>
    <row r="38" spans="1:9" ht="15" customHeight="1" thickBot="1" x14ac:dyDescent="0.25">
      <c r="A38" s="898"/>
      <c r="B38" s="906"/>
      <c r="C38" s="610" t="s">
        <v>71</v>
      </c>
      <c r="D38" s="611">
        <v>4.3</v>
      </c>
      <c r="E38" s="611">
        <v>13</v>
      </c>
      <c r="F38" s="611">
        <v>28</v>
      </c>
      <c r="G38" s="612">
        <v>3.6375000000000002</v>
      </c>
      <c r="H38" s="649"/>
      <c r="I38" s="649"/>
    </row>
    <row r="39" spans="1:9" ht="15" customHeight="1" x14ac:dyDescent="0.2">
      <c r="A39" s="898"/>
      <c r="B39" s="900" t="s">
        <v>471</v>
      </c>
      <c r="C39" s="601" t="s">
        <v>131</v>
      </c>
      <c r="D39" s="602">
        <v>4.5</v>
      </c>
      <c r="E39" s="602"/>
      <c r="F39" s="602">
        <v>38</v>
      </c>
      <c r="G39" s="603">
        <v>4.5625</v>
      </c>
      <c r="H39" s="649"/>
      <c r="I39" s="649"/>
    </row>
    <row r="40" spans="1:9" ht="15" customHeight="1" x14ac:dyDescent="0.2">
      <c r="A40" s="898"/>
      <c r="B40" s="903"/>
      <c r="C40" s="598" t="s">
        <v>63</v>
      </c>
      <c r="D40" s="599"/>
      <c r="E40" s="599"/>
      <c r="F40" s="599">
        <v>43</v>
      </c>
      <c r="G40" s="600">
        <v>5.25</v>
      </c>
      <c r="H40" s="649"/>
      <c r="I40" s="649"/>
    </row>
    <row r="41" spans="1:9" ht="15" customHeight="1" x14ac:dyDescent="0.2">
      <c r="A41" s="898"/>
      <c r="B41" s="903"/>
      <c r="C41" s="598" t="s">
        <v>64</v>
      </c>
      <c r="D41" s="599"/>
      <c r="E41" s="599"/>
      <c r="F41" s="599">
        <v>24</v>
      </c>
      <c r="G41" s="600">
        <v>3</v>
      </c>
      <c r="H41" s="649"/>
      <c r="I41" s="649"/>
    </row>
    <row r="42" spans="1:9" ht="15" customHeight="1" x14ac:dyDescent="0.2">
      <c r="A42" s="898"/>
      <c r="B42" s="903"/>
      <c r="C42" s="598" t="s">
        <v>70</v>
      </c>
      <c r="D42" s="599">
        <v>8.5</v>
      </c>
      <c r="E42" s="599"/>
      <c r="F42" s="599"/>
      <c r="G42" s="600">
        <v>8.5</v>
      </c>
      <c r="H42" s="649"/>
      <c r="I42" s="649"/>
    </row>
    <row r="43" spans="1:9" ht="15" customHeight="1" thickBot="1" x14ac:dyDescent="0.25">
      <c r="A43" s="899"/>
      <c r="B43" s="901"/>
      <c r="C43" s="604" t="s">
        <v>71</v>
      </c>
      <c r="D43" s="605"/>
      <c r="E43" s="605">
        <v>13</v>
      </c>
      <c r="F43" s="605"/>
      <c r="G43" s="606">
        <v>3.25</v>
      </c>
      <c r="H43" s="649"/>
      <c r="I43" s="649"/>
    </row>
    <row r="44" spans="1:9" ht="15" customHeight="1" thickTop="1" x14ac:dyDescent="0.2">
      <c r="A44" s="897" t="s">
        <v>6</v>
      </c>
      <c r="B44" s="902" t="s">
        <v>441</v>
      </c>
      <c r="C44" s="607" t="s">
        <v>131</v>
      </c>
      <c r="D44" s="608">
        <v>4.2</v>
      </c>
      <c r="E44" s="608"/>
      <c r="F44" s="608"/>
      <c r="G44" s="609">
        <v>4.2</v>
      </c>
      <c r="H44" s="649"/>
      <c r="I44" s="649"/>
    </row>
    <row r="45" spans="1:9" ht="15" customHeight="1" x14ac:dyDescent="0.2">
      <c r="A45" s="898"/>
      <c r="B45" s="903"/>
      <c r="C45" s="598" t="s">
        <v>63</v>
      </c>
      <c r="D45" s="599"/>
      <c r="E45" s="599">
        <v>19.5</v>
      </c>
      <c r="F45" s="599">
        <v>41.5</v>
      </c>
      <c r="G45" s="600">
        <v>4.9108333333333336</v>
      </c>
      <c r="H45" s="649"/>
      <c r="I45" s="649"/>
    </row>
    <row r="46" spans="1:9" ht="15" customHeight="1" thickBot="1" x14ac:dyDescent="0.25">
      <c r="A46" s="898"/>
      <c r="B46" s="904"/>
      <c r="C46" s="613" t="s">
        <v>71</v>
      </c>
      <c r="D46" s="614"/>
      <c r="E46" s="614">
        <v>9.875</v>
      </c>
      <c r="F46" s="614">
        <v>25.3</v>
      </c>
      <c r="G46" s="615">
        <v>2.5562499999999999</v>
      </c>
      <c r="H46" s="649"/>
      <c r="I46" s="649"/>
    </row>
    <row r="47" spans="1:9" ht="15" customHeight="1" x14ac:dyDescent="0.2">
      <c r="A47" s="898"/>
      <c r="B47" s="905" t="s">
        <v>442</v>
      </c>
      <c r="C47" s="616" t="s">
        <v>131</v>
      </c>
      <c r="D47" s="617">
        <v>7.3250000000000002</v>
      </c>
      <c r="E47" s="617">
        <v>16</v>
      </c>
      <c r="F47" s="617">
        <v>32</v>
      </c>
      <c r="G47" s="618">
        <v>4.9507575757575761</v>
      </c>
      <c r="H47" s="649"/>
      <c r="I47" s="649"/>
    </row>
    <row r="48" spans="1:9" ht="15" customHeight="1" x14ac:dyDescent="0.2">
      <c r="A48" s="898"/>
      <c r="B48" s="903"/>
      <c r="C48" s="598" t="s">
        <v>62</v>
      </c>
      <c r="D48" s="599">
        <v>4.5</v>
      </c>
      <c r="E48" s="599"/>
      <c r="F48" s="599"/>
      <c r="G48" s="600">
        <v>4.5</v>
      </c>
      <c r="H48" s="649"/>
      <c r="I48" s="649"/>
    </row>
    <row r="49" spans="1:9" ht="15" customHeight="1" x14ac:dyDescent="0.2">
      <c r="A49" s="898"/>
      <c r="B49" s="903"/>
      <c r="C49" s="598" t="s">
        <v>63</v>
      </c>
      <c r="D49" s="599">
        <v>4</v>
      </c>
      <c r="E49" s="599">
        <v>10.25</v>
      </c>
      <c r="F49" s="599">
        <v>30.5</v>
      </c>
      <c r="G49" s="600">
        <v>3.2708333333333335</v>
      </c>
      <c r="H49" s="649"/>
      <c r="I49" s="649"/>
    </row>
    <row r="50" spans="1:9" ht="15" customHeight="1" x14ac:dyDescent="0.2">
      <c r="A50" s="898"/>
      <c r="B50" s="903"/>
      <c r="C50" s="598" t="s">
        <v>64</v>
      </c>
      <c r="D50" s="599">
        <v>2.8</v>
      </c>
      <c r="E50" s="599"/>
      <c r="F50" s="599"/>
      <c r="G50" s="600">
        <v>2.8</v>
      </c>
      <c r="H50" s="649"/>
      <c r="I50" s="649"/>
    </row>
    <row r="51" spans="1:9" ht="15" customHeight="1" x14ac:dyDescent="0.2">
      <c r="A51" s="898"/>
      <c r="B51" s="903"/>
      <c r="C51" s="598" t="s">
        <v>70</v>
      </c>
      <c r="D51" s="599">
        <v>2.8</v>
      </c>
      <c r="E51" s="599"/>
      <c r="F51" s="599"/>
      <c r="G51" s="600">
        <v>2.8</v>
      </c>
      <c r="H51" s="649"/>
      <c r="I51" s="649"/>
    </row>
    <row r="52" spans="1:9" ht="15" customHeight="1" thickBot="1" x14ac:dyDescent="0.25">
      <c r="A52" s="898"/>
      <c r="B52" s="906"/>
      <c r="C52" s="610" t="s">
        <v>71</v>
      </c>
      <c r="D52" s="611"/>
      <c r="E52" s="611">
        <v>7.2666666666666666</v>
      </c>
      <c r="F52" s="611"/>
      <c r="G52" s="612">
        <v>1.8166666666666667</v>
      </c>
      <c r="H52" s="649"/>
      <c r="I52" s="649"/>
    </row>
    <row r="53" spans="1:9" ht="15" customHeight="1" x14ac:dyDescent="0.2">
      <c r="A53" s="898"/>
      <c r="B53" s="905" t="s">
        <v>443</v>
      </c>
      <c r="C53" s="616" t="s">
        <v>131</v>
      </c>
      <c r="D53" s="617">
        <v>3.7083333333333335</v>
      </c>
      <c r="E53" s="617"/>
      <c r="F53" s="617"/>
      <c r="G53" s="618">
        <v>3.7083333333333335</v>
      </c>
      <c r="H53" s="649"/>
      <c r="I53" s="649"/>
    </row>
    <row r="54" spans="1:9" ht="15" customHeight="1" x14ac:dyDescent="0.2">
      <c r="A54" s="898"/>
      <c r="B54" s="903"/>
      <c r="C54" s="598" t="s">
        <v>70</v>
      </c>
      <c r="D54" s="599">
        <v>2</v>
      </c>
      <c r="E54" s="599"/>
      <c r="F54" s="599"/>
      <c r="G54" s="600">
        <v>2</v>
      </c>
      <c r="H54" s="649"/>
      <c r="I54" s="649"/>
    </row>
    <row r="55" spans="1:9" ht="15" customHeight="1" thickBot="1" x14ac:dyDescent="0.25">
      <c r="A55" s="898"/>
      <c r="B55" s="906"/>
      <c r="C55" s="610" t="s">
        <v>71</v>
      </c>
      <c r="D55" s="611"/>
      <c r="E55" s="611">
        <v>10</v>
      </c>
      <c r="F55" s="611"/>
      <c r="G55" s="612">
        <v>2.5</v>
      </c>
      <c r="H55" s="649"/>
      <c r="I55" s="649"/>
    </row>
    <row r="56" spans="1:9" ht="15" customHeight="1" x14ac:dyDescent="0.2">
      <c r="A56" s="898"/>
      <c r="B56" s="905" t="s">
        <v>444</v>
      </c>
      <c r="C56" s="616" t="s">
        <v>131</v>
      </c>
      <c r="D56" s="617">
        <v>5.6772727272727277</v>
      </c>
      <c r="E56" s="617">
        <v>10</v>
      </c>
      <c r="F56" s="617">
        <v>25</v>
      </c>
      <c r="G56" s="618">
        <v>4.5037878787878789</v>
      </c>
      <c r="H56" s="649"/>
      <c r="I56" s="649"/>
    </row>
    <row r="57" spans="1:9" ht="15" customHeight="1" thickBot="1" x14ac:dyDescent="0.25">
      <c r="A57" s="898"/>
      <c r="B57" s="906"/>
      <c r="C57" s="610" t="s">
        <v>63</v>
      </c>
      <c r="D57" s="611">
        <v>5.5</v>
      </c>
      <c r="E57" s="611">
        <v>22</v>
      </c>
      <c r="F57" s="611">
        <v>43.266666666666673</v>
      </c>
      <c r="G57" s="612">
        <v>5.4593750000000005</v>
      </c>
      <c r="H57" s="649"/>
      <c r="I57" s="649"/>
    </row>
    <row r="58" spans="1:9" ht="15" customHeight="1" x14ac:dyDescent="0.2">
      <c r="A58" s="898"/>
      <c r="B58" s="900" t="s">
        <v>445</v>
      </c>
      <c r="C58" s="601" t="s">
        <v>131</v>
      </c>
      <c r="D58" s="602">
        <v>3.7399999999999998</v>
      </c>
      <c r="E58" s="602"/>
      <c r="F58" s="602"/>
      <c r="G58" s="603">
        <v>3.7399999999999998</v>
      </c>
      <c r="H58" s="649"/>
      <c r="I58" s="649"/>
    </row>
    <row r="59" spans="1:9" ht="15" customHeight="1" thickBot="1" x14ac:dyDescent="0.25">
      <c r="A59" s="899"/>
      <c r="B59" s="901"/>
      <c r="C59" s="604" t="s">
        <v>71</v>
      </c>
      <c r="D59" s="605">
        <v>3.5</v>
      </c>
      <c r="E59" s="605">
        <v>9.25</v>
      </c>
      <c r="F59" s="605">
        <v>19</v>
      </c>
      <c r="G59" s="606">
        <v>2.3958333333333335</v>
      </c>
      <c r="H59" s="649"/>
      <c r="I59" s="649"/>
    </row>
    <row r="60" spans="1:9" ht="15" customHeight="1" thickTop="1" x14ac:dyDescent="0.2">
      <c r="A60" s="897" t="s">
        <v>7</v>
      </c>
      <c r="B60" s="902" t="s">
        <v>446</v>
      </c>
      <c r="C60" s="607" t="s">
        <v>131</v>
      </c>
      <c r="D60" s="608">
        <v>3.9333333333333336</v>
      </c>
      <c r="E60" s="608"/>
      <c r="F60" s="608">
        <v>30</v>
      </c>
      <c r="G60" s="609">
        <v>3.9750000000000001</v>
      </c>
      <c r="H60" s="649"/>
      <c r="I60" s="649"/>
    </row>
    <row r="61" spans="1:9" ht="15" customHeight="1" x14ac:dyDescent="0.2">
      <c r="A61" s="898"/>
      <c r="B61" s="903"/>
      <c r="C61" s="598" t="s">
        <v>63</v>
      </c>
      <c r="D61" s="599">
        <v>4.26</v>
      </c>
      <c r="E61" s="599"/>
      <c r="F61" s="599"/>
      <c r="G61" s="600">
        <v>4.26</v>
      </c>
      <c r="H61" s="649"/>
      <c r="I61" s="649"/>
    </row>
    <row r="62" spans="1:9" ht="15" customHeight="1" thickBot="1" x14ac:dyDescent="0.25">
      <c r="A62" s="898"/>
      <c r="B62" s="904"/>
      <c r="C62" s="613" t="s">
        <v>71</v>
      </c>
      <c r="D62" s="614"/>
      <c r="E62" s="614">
        <v>14</v>
      </c>
      <c r="F62" s="614"/>
      <c r="G62" s="615">
        <v>3.5</v>
      </c>
      <c r="H62" s="649"/>
      <c r="I62" s="649"/>
    </row>
    <row r="63" spans="1:9" ht="15" customHeight="1" x14ac:dyDescent="0.2">
      <c r="A63" s="898"/>
      <c r="B63" s="905" t="s">
        <v>447</v>
      </c>
      <c r="C63" s="616" t="s">
        <v>131</v>
      </c>
      <c r="D63" s="617">
        <v>4.2</v>
      </c>
      <c r="E63" s="617">
        <v>16</v>
      </c>
      <c r="F63" s="617">
        <v>30</v>
      </c>
      <c r="G63" s="618">
        <v>4.1375000000000002</v>
      </c>
      <c r="H63" s="649"/>
      <c r="I63" s="649"/>
    </row>
    <row r="64" spans="1:9" ht="15" customHeight="1" x14ac:dyDescent="0.2">
      <c r="A64" s="898"/>
      <c r="B64" s="903"/>
      <c r="C64" s="598" t="s">
        <v>63</v>
      </c>
      <c r="D64" s="599">
        <v>5</v>
      </c>
      <c r="E64" s="599"/>
      <c r="F64" s="599">
        <v>41</v>
      </c>
      <c r="G64" s="600">
        <v>5.0625</v>
      </c>
      <c r="H64" s="649"/>
      <c r="I64" s="649"/>
    </row>
    <row r="65" spans="1:9" ht="15" customHeight="1" thickBot="1" x14ac:dyDescent="0.25">
      <c r="A65" s="898"/>
      <c r="B65" s="906"/>
      <c r="C65" s="610" t="s">
        <v>70</v>
      </c>
      <c r="D65" s="611"/>
      <c r="E65" s="611">
        <v>1</v>
      </c>
      <c r="F65" s="611"/>
      <c r="G65" s="612">
        <v>0.66666666666666663</v>
      </c>
      <c r="H65" s="649"/>
      <c r="I65" s="649"/>
    </row>
    <row r="66" spans="1:9" ht="15" customHeight="1" x14ac:dyDescent="0.2">
      <c r="A66" s="898"/>
      <c r="B66" s="905" t="s">
        <v>448</v>
      </c>
      <c r="C66" s="616" t="s">
        <v>131</v>
      </c>
      <c r="D66" s="617">
        <v>3.5</v>
      </c>
      <c r="E66" s="617">
        <v>14</v>
      </c>
      <c r="F66" s="617">
        <v>30.571428571428573</v>
      </c>
      <c r="G66" s="618">
        <v>3.5907738095238093</v>
      </c>
      <c r="H66" s="649"/>
      <c r="I66" s="649"/>
    </row>
    <row r="67" spans="1:9" ht="15" customHeight="1" x14ac:dyDescent="0.2">
      <c r="A67" s="898"/>
      <c r="B67" s="903"/>
      <c r="C67" s="598" t="s">
        <v>63</v>
      </c>
      <c r="D67" s="599">
        <v>2.9</v>
      </c>
      <c r="E67" s="599">
        <v>19.5</v>
      </c>
      <c r="F67" s="599">
        <v>33.25</v>
      </c>
      <c r="G67" s="600">
        <v>4.063802083333333</v>
      </c>
      <c r="H67" s="649"/>
      <c r="I67" s="649"/>
    </row>
    <row r="68" spans="1:9" ht="15" customHeight="1" x14ac:dyDescent="0.2">
      <c r="A68" s="898"/>
      <c r="B68" s="903"/>
      <c r="C68" s="598" t="s">
        <v>64</v>
      </c>
      <c r="D68" s="599">
        <v>3.4</v>
      </c>
      <c r="E68" s="599">
        <v>15</v>
      </c>
      <c r="F68" s="599"/>
      <c r="G68" s="600">
        <v>3.5750000000000002</v>
      </c>
      <c r="H68" s="649"/>
      <c r="I68" s="649"/>
    </row>
    <row r="69" spans="1:9" ht="15" customHeight="1" x14ac:dyDescent="0.2">
      <c r="A69" s="898"/>
      <c r="B69" s="903"/>
      <c r="C69" s="598" t="s">
        <v>70</v>
      </c>
      <c r="D69" s="599">
        <v>5</v>
      </c>
      <c r="E69" s="599"/>
      <c r="F69" s="599"/>
      <c r="G69" s="600">
        <v>5</v>
      </c>
      <c r="H69" s="649"/>
      <c r="I69" s="649"/>
    </row>
    <row r="70" spans="1:9" ht="15" customHeight="1" thickBot="1" x14ac:dyDescent="0.25">
      <c r="A70" s="898"/>
      <c r="B70" s="906"/>
      <c r="C70" s="610" t="s">
        <v>71</v>
      </c>
      <c r="D70" s="611">
        <v>5</v>
      </c>
      <c r="E70" s="611">
        <v>13</v>
      </c>
      <c r="F70" s="611">
        <v>24.75</v>
      </c>
      <c r="G70" s="612">
        <v>3.6484375</v>
      </c>
      <c r="H70" s="649"/>
      <c r="I70" s="649"/>
    </row>
    <row r="71" spans="1:9" ht="15" customHeight="1" x14ac:dyDescent="0.2">
      <c r="A71" s="898"/>
      <c r="B71" s="905" t="s">
        <v>449</v>
      </c>
      <c r="C71" s="616" t="s">
        <v>131</v>
      </c>
      <c r="D71" s="617">
        <v>3.9166666666666665</v>
      </c>
      <c r="E71" s="617"/>
      <c r="F71" s="617">
        <v>30</v>
      </c>
      <c r="G71" s="618">
        <v>3.875</v>
      </c>
      <c r="H71" s="649"/>
      <c r="I71" s="649"/>
    </row>
    <row r="72" spans="1:9" ht="15" customHeight="1" x14ac:dyDescent="0.2">
      <c r="A72" s="898"/>
      <c r="B72" s="903"/>
      <c r="C72" s="598" t="s">
        <v>63</v>
      </c>
      <c r="D72" s="599">
        <v>5.25</v>
      </c>
      <c r="E72" s="599">
        <v>16.5</v>
      </c>
      <c r="F72" s="599">
        <v>41.5</v>
      </c>
      <c r="G72" s="600">
        <v>4.354166666666667</v>
      </c>
      <c r="H72" s="649"/>
      <c r="I72" s="649"/>
    </row>
    <row r="73" spans="1:9" ht="15" customHeight="1" x14ac:dyDescent="0.2">
      <c r="A73" s="898"/>
      <c r="B73" s="903"/>
      <c r="C73" s="598" t="s">
        <v>64</v>
      </c>
      <c r="D73" s="599">
        <v>3</v>
      </c>
      <c r="E73" s="599"/>
      <c r="F73" s="599"/>
      <c r="G73" s="600">
        <v>3</v>
      </c>
      <c r="H73" s="649"/>
      <c r="I73" s="649"/>
    </row>
    <row r="74" spans="1:9" ht="15" customHeight="1" thickBot="1" x14ac:dyDescent="0.25">
      <c r="A74" s="898"/>
      <c r="B74" s="906"/>
      <c r="C74" s="610" t="s">
        <v>70</v>
      </c>
      <c r="D74" s="611">
        <v>3.5</v>
      </c>
      <c r="E74" s="611">
        <v>10</v>
      </c>
      <c r="F74" s="611"/>
      <c r="G74" s="612">
        <v>5.0833333333333339</v>
      </c>
      <c r="H74" s="649"/>
      <c r="I74" s="649"/>
    </row>
    <row r="75" spans="1:9" ht="15" customHeight="1" x14ac:dyDescent="0.2">
      <c r="A75" s="898"/>
      <c r="B75" s="900" t="s">
        <v>450</v>
      </c>
      <c r="C75" s="601" t="s">
        <v>131</v>
      </c>
      <c r="D75" s="602">
        <v>3.5714285714285716</v>
      </c>
      <c r="E75" s="602"/>
      <c r="F75" s="602">
        <v>34.625</v>
      </c>
      <c r="G75" s="603">
        <v>3.6860119047619051</v>
      </c>
      <c r="H75" s="649"/>
      <c r="I75" s="649"/>
    </row>
    <row r="76" spans="1:9" ht="15" customHeight="1" x14ac:dyDescent="0.2">
      <c r="A76" s="898"/>
      <c r="B76" s="903"/>
      <c r="C76" s="598" t="s">
        <v>63</v>
      </c>
      <c r="D76" s="599"/>
      <c r="E76" s="599">
        <v>14</v>
      </c>
      <c r="F76" s="599">
        <v>40</v>
      </c>
      <c r="G76" s="600">
        <v>4.5</v>
      </c>
      <c r="H76" s="649"/>
      <c r="I76" s="649"/>
    </row>
    <row r="77" spans="1:9" ht="15" customHeight="1" x14ac:dyDescent="0.2">
      <c r="A77" s="898"/>
      <c r="B77" s="903"/>
      <c r="C77" s="598" t="s">
        <v>64</v>
      </c>
      <c r="D77" s="599"/>
      <c r="E77" s="599">
        <v>11</v>
      </c>
      <c r="F77" s="599">
        <v>32.5</v>
      </c>
      <c r="G77" s="600">
        <v>3.625</v>
      </c>
      <c r="H77" s="649"/>
      <c r="I77" s="649"/>
    </row>
    <row r="78" spans="1:9" ht="15" customHeight="1" x14ac:dyDescent="0.2">
      <c r="A78" s="898"/>
      <c r="B78" s="903"/>
      <c r="C78" s="598" t="s">
        <v>67</v>
      </c>
      <c r="D78" s="599"/>
      <c r="E78" s="599"/>
      <c r="F78" s="599">
        <v>43.75</v>
      </c>
      <c r="G78" s="600">
        <v>5.46875</v>
      </c>
      <c r="H78" s="649"/>
      <c r="I78" s="649"/>
    </row>
    <row r="79" spans="1:9" ht="15" customHeight="1" x14ac:dyDescent="0.2">
      <c r="A79" s="898"/>
      <c r="B79" s="903"/>
      <c r="C79" s="598" t="s">
        <v>70</v>
      </c>
      <c r="D79" s="599">
        <v>3.375</v>
      </c>
      <c r="E79" s="599"/>
      <c r="F79" s="599"/>
      <c r="G79" s="600">
        <v>3.375</v>
      </c>
      <c r="H79" s="649"/>
      <c r="I79" s="649"/>
    </row>
    <row r="80" spans="1:9" ht="15" customHeight="1" thickBot="1" x14ac:dyDescent="0.25">
      <c r="A80" s="899"/>
      <c r="B80" s="901"/>
      <c r="C80" s="604" t="s">
        <v>71</v>
      </c>
      <c r="D80" s="605">
        <v>4</v>
      </c>
      <c r="E80" s="605"/>
      <c r="F80" s="605"/>
      <c r="G80" s="606">
        <v>4</v>
      </c>
      <c r="H80" s="649"/>
      <c r="I80" s="649"/>
    </row>
    <row r="81" spans="1:9" ht="15" customHeight="1" thickTop="1" x14ac:dyDescent="0.2">
      <c r="A81" s="897" t="s">
        <v>11</v>
      </c>
      <c r="B81" s="902" t="s">
        <v>454</v>
      </c>
      <c r="C81" s="607" t="s">
        <v>131</v>
      </c>
      <c r="D81" s="608">
        <v>4.083333333333333</v>
      </c>
      <c r="E81" s="608"/>
      <c r="F81" s="608"/>
      <c r="G81" s="609">
        <v>4.083333333333333</v>
      </c>
      <c r="H81" s="649"/>
      <c r="I81" s="649"/>
    </row>
    <row r="82" spans="1:9" ht="15" customHeight="1" x14ac:dyDescent="0.2">
      <c r="A82" s="898"/>
      <c r="B82" s="903"/>
      <c r="C82" s="598" t="s">
        <v>63</v>
      </c>
      <c r="D82" s="599">
        <v>4.55</v>
      </c>
      <c r="E82" s="599">
        <v>24</v>
      </c>
      <c r="F82" s="599">
        <v>44.5</v>
      </c>
      <c r="G82" s="600">
        <v>4.729166666666667</v>
      </c>
      <c r="H82" s="649"/>
      <c r="I82" s="649"/>
    </row>
    <row r="83" spans="1:9" ht="15" customHeight="1" x14ac:dyDescent="0.2">
      <c r="A83" s="898"/>
      <c r="B83" s="903"/>
      <c r="C83" s="598" t="s">
        <v>64</v>
      </c>
      <c r="D83" s="599">
        <v>3.2</v>
      </c>
      <c r="E83" s="599"/>
      <c r="F83" s="599"/>
      <c r="G83" s="600">
        <v>3.2</v>
      </c>
      <c r="H83" s="649"/>
      <c r="I83" s="649"/>
    </row>
    <row r="84" spans="1:9" ht="15" customHeight="1" x14ac:dyDescent="0.2">
      <c r="A84" s="898"/>
      <c r="B84" s="903"/>
      <c r="C84" s="598" t="s">
        <v>307</v>
      </c>
      <c r="D84" s="599"/>
      <c r="E84" s="599">
        <v>8.1999999999999993</v>
      </c>
      <c r="F84" s="599"/>
      <c r="G84" s="600">
        <v>2.0499999999999998</v>
      </c>
      <c r="H84" s="649"/>
      <c r="I84" s="649"/>
    </row>
    <row r="85" spans="1:9" ht="15" customHeight="1" thickBot="1" x14ac:dyDescent="0.25">
      <c r="A85" s="898"/>
      <c r="B85" s="904"/>
      <c r="C85" s="613" t="s">
        <v>70</v>
      </c>
      <c r="D85" s="614">
        <v>3.1</v>
      </c>
      <c r="E85" s="614"/>
      <c r="F85" s="614"/>
      <c r="G85" s="615">
        <v>3.1</v>
      </c>
      <c r="H85" s="649"/>
      <c r="I85" s="649"/>
    </row>
    <row r="86" spans="1:9" ht="15" customHeight="1" x14ac:dyDescent="0.2">
      <c r="A86" s="898"/>
      <c r="B86" s="905" t="s">
        <v>455</v>
      </c>
      <c r="C86" s="616" t="s">
        <v>131</v>
      </c>
      <c r="D86" s="617">
        <v>4.0250000000000004</v>
      </c>
      <c r="E86" s="617"/>
      <c r="F86" s="617"/>
      <c r="G86" s="618">
        <v>4.0250000000000004</v>
      </c>
      <c r="H86" s="649"/>
      <c r="I86" s="649"/>
    </row>
    <row r="87" spans="1:9" ht="15" customHeight="1" x14ac:dyDescent="0.2">
      <c r="A87" s="898"/>
      <c r="B87" s="903"/>
      <c r="C87" s="598" t="s">
        <v>63</v>
      </c>
      <c r="D87" s="599">
        <v>5</v>
      </c>
      <c r="E87" s="599">
        <v>23</v>
      </c>
      <c r="F87" s="599">
        <v>45</v>
      </c>
      <c r="G87" s="600">
        <v>5.5</v>
      </c>
      <c r="H87" s="649"/>
      <c r="I87" s="649"/>
    </row>
    <row r="88" spans="1:9" ht="15" customHeight="1" thickBot="1" x14ac:dyDescent="0.25">
      <c r="A88" s="898"/>
      <c r="B88" s="906"/>
      <c r="C88" s="610" t="s">
        <v>71</v>
      </c>
      <c r="D88" s="611"/>
      <c r="E88" s="611">
        <v>11</v>
      </c>
      <c r="F88" s="611"/>
      <c r="G88" s="612">
        <v>2.75</v>
      </c>
      <c r="H88" s="649"/>
      <c r="I88" s="649"/>
    </row>
    <row r="89" spans="1:9" ht="15" customHeight="1" x14ac:dyDescent="0.2">
      <c r="A89" s="898"/>
      <c r="B89" s="905" t="s">
        <v>456</v>
      </c>
      <c r="C89" s="616" t="s">
        <v>131</v>
      </c>
      <c r="D89" s="617">
        <v>3.8187500000000001</v>
      </c>
      <c r="E89" s="617">
        <v>11</v>
      </c>
      <c r="F89" s="617">
        <v>40</v>
      </c>
      <c r="G89" s="618">
        <v>3.7277777777777774</v>
      </c>
      <c r="H89" s="649"/>
      <c r="I89" s="649"/>
    </row>
    <row r="90" spans="1:9" ht="15" customHeight="1" x14ac:dyDescent="0.2">
      <c r="A90" s="898"/>
      <c r="B90" s="903"/>
      <c r="C90" s="598" t="s">
        <v>63</v>
      </c>
      <c r="D90" s="599"/>
      <c r="E90" s="599">
        <v>26.35</v>
      </c>
      <c r="F90" s="599">
        <v>45.125</v>
      </c>
      <c r="G90" s="600">
        <v>5.7239583333333339</v>
      </c>
      <c r="H90" s="649"/>
      <c r="I90" s="649"/>
    </row>
    <row r="91" spans="1:9" ht="15" customHeight="1" x14ac:dyDescent="0.2">
      <c r="A91" s="898"/>
      <c r="B91" s="903"/>
      <c r="C91" s="598" t="s">
        <v>64</v>
      </c>
      <c r="D91" s="599"/>
      <c r="E91" s="599"/>
      <c r="F91" s="599">
        <v>32.5</v>
      </c>
      <c r="G91" s="600">
        <v>4.0625</v>
      </c>
      <c r="H91" s="649"/>
      <c r="I91" s="649"/>
    </row>
    <row r="92" spans="1:9" ht="15" customHeight="1" thickBot="1" x14ac:dyDescent="0.25">
      <c r="A92" s="898"/>
      <c r="B92" s="906"/>
      <c r="C92" s="610" t="s">
        <v>70</v>
      </c>
      <c r="D92" s="611">
        <v>3</v>
      </c>
      <c r="E92" s="611">
        <v>6.6</v>
      </c>
      <c r="F92" s="611"/>
      <c r="G92" s="612">
        <v>3.6999999999999997</v>
      </c>
      <c r="H92" s="649"/>
      <c r="I92" s="649"/>
    </row>
    <row r="93" spans="1:9" ht="15" customHeight="1" x14ac:dyDescent="0.2">
      <c r="A93" s="898"/>
      <c r="B93" s="905" t="s">
        <v>457</v>
      </c>
      <c r="C93" s="616" t="s">
        <v>131</v>
      </c>
      <c r="D93" s="617">
        <v>4.7549999999999999</v>
      </c>
      <c r="E93" s="617">
        <v>30</v>
      </c>
      <c r="F93" s="617">
        <v>50</v>
      </c>
      <c r="G93" s="618">
        <v>5.293333333333333</v>
      </c>
      <c r="H93" s="649"/>
      <c r="I93" s="649"/>
    </row>
    <row r="94" spans="1:9" ht="15" customHeight="1" x14ac:dyDescent="0.2">
      <c r="A94" s="898"/>
      <c r="B94" s="903"/>
      <c r="C94" s="598" t="s">
        <v>63</v>
      </c>
      <c r="D94" s="599"/>
      <c r="E94" s="599">
        <v>12</v>
      </c>
      <c r="F94" s="599"/>
      <c r="G94" s="600">
        <v>3</v>
      </c>
      <c r="H94" s="649"/>
      <c r="I94" s="649"/>
    </row>
    <row r="95" spans="1:9" ht="15" customHeight="1" x14ac:dyDescent="0.2">
      <c r="A95" s="898"/>
      <c r="B95" s="903"/>
      <c r="C95" s="598" t="s">
        <v>64</v>
      </c>
      <c r="D95" s="599"/>
      <c r="E95" s="599"/>
      <c r="F95" s="599">
        <v>24</v>
      </c>
      <c r="G95" s="600">
        <v>3.5</v>
      </c>
      <c r="H95" s="649"/>
      <c r="I95" s="649"/>
    </row>
    <row r="96" spans="1:9" ht="15" customHeight="1" x14ac:dyDescent="0.2">
      <c r="A96" s="898"/>
      <c r="B96" s="903"/>
      <c r="C96" s="598" t="s">
        <v>70</v>
      </c>
      <c r="D96" s="599">
        <v>4.55</v>
      </c>
      <c r="E96" s="599"/>
      <c r="F96" s="599">
        <v>15</v>
      </c>
      <c r="G96" s="600">
        <v>4.3</v>
      </c>
      <c r="H96" s="649"/>
      <c r="I96" s="649"/>
    </row>
    <row r="97" spans="1:9" ht="15" customHeight="1" thickBot="1" x14ac:dyDescent="0.25">
      <c r="A97" s="898"/>
      <c r="B97" s="906"/>
      <c r="C97" s="610" t="s">
        <v>71</v>
      </c>
      <c r="D97" s="611"/>
      <c r="E97" s="611">
        <v>15</v>
      </c>
      <c r="F97" s="611"/>
      <c r="G97" s="612">
        <v>3.75</v>
      </c>
      <c r="H97" s="649"/>
      <c r="I97" s="649"/>
    </row>
    <row r="98" spans="1:9" ht="15" customHeight="1" x14ac:dyDescent="0.2">
      <c r="A98" s="898"/>
      <c r="B98" s="905" t="s">
        <v>458</v>
      </c>
      <c r="C98" s="616" t="s">
        <v>131</v>
      </c>
      <c r="D98" s="617">
        <v>3.9363636363636361</v>
      </c>
      <c r="E98" s="617">
        <v>17.5</v>
      </c>
      <c r="F98" s="617">
        <v>37.5</v>
      </c>
      <c r="G98" s="618">
        <v>4.0328124999999995</v>
      </c>
      <c r="H98" s="649"/>
      <c r="I98" s="649"/>
    </row>
    <row r="99" spans="1:9" ht="15" customHeight="1" x14ac:dyDescent="0.2">
      <c r="A99" s="898"/>
      <c r="B99" s="903"/>
      <c r="C99" s="598" t="s">
        <v>64</v>
      </c>
      <c r="D99" s="599"/>
      <c r="E99" s="599">
        <v>7</v>
      </c>
      <c r="F99" s="599"/>
      <c r="G99" s="600">
        <v>1.75</v>
      </c>
      <c r="H99" s="649"/>
      <c r="I99" s="649"/>
    </row>
    <row r="100" spans="1:9" ht="15" customHeight="1" x14ac:dyDescent="0.2">
      <c r="A100" s="898"/>
      <c r="B100" s="903"/>
      <c r="C100" s="598" t="s">
        <v>70</v>
      </c>
      <c r="D100" s="599"/>
      <c r="E100" s="599">
        <v>6</v>
      </c>
      <c r="F100" s="599"/>
      <c r="G100" s="600">
        <v>4</v>
      </c>
      <c r="H100" s="649"/>
      <c r="I100" s="649"/>
    </row>
    <row r="101" spans="1:9" ht="15" customHeight="1" thickBot="1" x14ac:dyDescent="0.25">
      <c r="A101" s="898"/>
      <c r="B101" s="906"/>
      <c r="C101" s="610" t="s">
        <v>71</v>
      </c>
      <c r="D101" s="611">
        <v>3.83</v>
      </c>
      <c r="E101" s="611">
        <v>10.975</v>
      </c>
      <c r="F101" s="611">
        <v>25</v>
      </c>
      <c r="G101" s="612">
        <v>2.9393750000000001</v>
      </c>
      <c r="H101" s="649"/>
      <c r="I101" s="649"/>
    </row>
    <row r="102" spans="1:9" ht="15" customHeight="1" x14ac:dyDescent="0.2">
      <c r="A102" s="898"/>
      <c r="B102" s="905" t="s">
        <v>459</v>
      </c>
      <c r="C102" s="616" t="s">
        <v>131</v>
      </c>
      <c r="D102" s="617">
        <v>3.9285714285714284</v>
      </c>
      <c r="E102" s="617"/>
      <c r="F102" s="617">
        <v>31</v>
      </c>
      <c r="G102" s="618">
        <v>3.9035714285714285</v>
      </c>
      <c r="H102" s="649"/>
      <c r="I102" s="649"/>
    </row>
    <row r="103" spans="1:9" ht="15" customHeight="1" x14ac:dyDescent="0.2">
      <c r="A103" s="898"/>
      <c r="B103" s="903"/>
      <c r="C103" s="598" t="s">
        <v>63</v>
      </c>
      <c r="D103" s="599"/>
      <c r="E103" s="599">
        <v>18</v>
      </c>
      <c r="F103" s="599">
        <v>36</v>
      </c>
      <c r="G103" s="600">
        <v>4.5</v>
      </c>
      <c r="H103" s="649"/>
      <c r="I103" s="649"/>
    </row>
    <row r="104" spans="1:9" ht="15" customHeight="1" x14ac:dyDescent="0.2">
      <c r="A104" s="898"/>
      <c r="B104" s="903"/>
      <c r="C104" s="598" t="s">
        <v>70</v>
      </c>
      <c r="D104" s="599">
        <v>4</v>
      </c>
      <c r="E104" s="599">
        <v>7</v>
      </c>
      <c r="F104" s="599"/>
      <c r="G104" s="600">
        <v>4.3333333333333339</v>
      </c>
      <c r="H104" s="649"/>
      <c r="I104" s="649"/>
    </row>
    <row r="105" spans="1:9" ht="15" customHeight="1" thickBot="1" x14ac:dyDescent="0.25">
      <c r="A105" s="898"/>
      <c r="B105" s="904"/>
      <c r="C105" s="613" t="s">
        <v>71</v>
      </c>
      <c r="D105" s="614">
        <v>4</v>
      </c>
      <c r="E105" s="614">
        <v>11</v>
      </c>
      <c r="F105" s="614"/>
      <c r="G105" s="615">
        <v>3.375</v>
      </c>
      <c r="H105" s="649"/>
      <c r="I105" s="649"/>
    </row>
    <row r="106" spans="1:9" ht="15" customHeight="1" x14ac:dyDescent="0.2">
      <c r="A106" s="898"/>
      <c r="B106" s="905" t="s">
        <v>460</v>
      </c>
      <c r="C106" s="616" t="s">
        <v>131</v>
      </c>
      <c r="D106" s="617">
        <v>4</v>
      </c>
      <c r="E106" s="617"/>
      <c r="F106" s="617"/>
      <c r="G106" s="618">
        <v>4</v>
      </c>
      <c r="H106" s="649"/>
      <c r="I106" s="649"/>
    </row>
    <row r="107" spans="1:9" ht="15" customHeight="1" x14ac:dyDescent="0.2">
      <c r="A107" s="898"/>
      <c r="B107" s="903"/>
      <c r="C107" s="598" t="s">
        <v>63</v>
      </c>
      <c r="D107" s="599"/>
      <c r="E107" s="599">
        <v>23</v>
      </c>
      <c r="F107" s="599">
        <v>42</v>
      </c>
      <c r="G107" s="600">
        <v>5.291666666666667</v>
      </c>
      <c r="H107" s="649"/>
      <c r="I107" s="649"/>
    </row>
    <row r="108" spans="1:9" ht="15" customHeight="1" x14ac:dyDescent="0.2">
      <c r="A108" s="898"/>
      <c r="B108" s="903"/>
      <c r="C108" s="598" t="s">
        <v>64</v>
      </c>
      <c r="D108" s="599"/>
      <c r="E108" s="599">
        <v>18</v>
      </c>
      <c r="F108" s="599">
        <v>32</v>
      </c>
      <c r="G108" s="600">
        <v>3.9583333333333335</v>
      </c>
      <c r="H108" s="649"/>
      <c r="I108" s="649"/>
    </row>
    <row r="109" spans="1:9" ht="15" customHeight="1" x14ac:dyDescent="0.2">
      <c r="A109" s="898"/>
      <c r="B109" s="903"/>
      <c r="C109" s="598" t="s">
        <v>307</v>
      </c>
      <c r="D109" s="599"/>
      <c r="E109" s="599">
        <v>15</v>
      </c>
      <c r="F109" s="599"/>
      <c r="G109" s="600">
        <v>2.8125</v>
      </c>
      <c r="H109" s="649"/>
      <c r="I109" s="649"/>
    </row>
    <row r="110" spans="1:9" ht="15" customHeight="1" x14ac:dyDescent="0.2">
      <c r="A110" s="898"/>
      <c r="B110" s="903"/>
      <c r="C110" s="598" t="s">
        <v>70</v>
      </c>
      <c r="D110" s="599"/>
      <c r="E110" s="599">
        <v>7.25</v>
      </c>
      <c r="F110" s="599"/>
      <c r="G110" s="600">
        <v>4.833333333333333</v>
      </c>
      <c r="H110" s="649"/>
      <c r="I110" s="649"/>
    </row>
    <row r="111" spans="1:9" ht="15" customHeight="1" thickBot="1" x14ac:dyDescent="0.25">
      <c r="A111" s="898"/>
      <c r="B111" s="906"/>
      <c r="C111" s="610" t="s">
        <v>71</v>
      </c>
      <c r="D111" s="611">
        <v>3.77</v>
      </c>
      <c r="E111" s="611"/>
      <c r="F111" s="611"/>
      <c r="G111" s="612">
        <v>3.77</v>
      </c>
      <c r="H111" s="649"/>
      <c r="I111" s="649"/>
    </row>
    <row r="112" spans="1:9" ht="15" customHeight="1" x14ac:dyDescent="0.2">
      <c r="A112" s="898"/>
      <c r="B112" s="900" t="s">
        <v>461</v>
      </c>
      <c r="C112" s="601" t="s">
        <v>131</v>
      </c>
      <c r="D112" s="602">
        <v>4.3125</v>
      </c>
      <c r="E112" s="602"/>
      <c r="F112" s="602">
        <v>37.25</v>
      </c>
      <c r="G112" s="603">
        <v>4.3958333333333339</v>
      </c>
      <c r="H112" s="649"/>
      <c r="I112" s="649"/>
    </row>
    <row r="113" spans="1:9" ht="15" customHeight="1" x14ac:dyDescent="0.2">
      <c r="A113" s="898"/>
      <c r="B113" s="903"/>
      <c r="C113" s="598" t="s">
        <v>63</v>
      </c>
      <c r="D113" s="599">
        <v>3.5</v>
      </c>
      <c r="E113" s="599">
        <v>17.25</v>
      </c>
      <c r="F113" s="599">
        <v>33.5</v>
      </c>
      <c r="G113" s="600">
        <v>4.072916666666667</v>
      </c>
      <c r="H113" s="649"/>
      <c r="I113" s="649"/>
    </row>
    <row r="114" spans="1:9" ht="15" customHeight="1" x14ac:dyDescent="0.2">
      <c r="A114" s="898"/>
      <c r="B114" s="903"/>
      <c r="C114" s="598" t="s">
        <v>64</v>
      </c>
      <c r="D114" s="599"/>
      <c r="E114" s="599">
        <v>6.875</v>
      </c>
      <c r="F114" s="599">
        <v>24</v>
      </c>
      <c r="G114" s="600">
        <v>2.046875</v>
      </c>
      <c r="H114" s="649"/>
      <c r="I114" s="649"/>
    </row>
    <row r="115" spans="1:9" ht="15" customHeight="1" x14ac:dyDescent="0.2">
      <c r="A115" s="898"/>
      <c r="B115" s="903"/>
      <c r="C115" s="598" t="s">
        <v>70</v>
      </c>
      <c r="D115" s="599"/>
      <c r="E115" s="599">
        <v>4.75</v>
      </c>
      <c r="F115" s="599"/>
      <c r="G115" s="600">
        <v>3.1666666666666665</v>
      </c>
      <c r="H115" s="649"/>
      <c r="I115" s="649"/>
    </row>
    <row r="116" spans="1:9" ht="15" customHeight="1" thickBot="1" x14ac:dyDescent="0.25">
      <c r="A116" s="899"/>
      <c r="B116" s="901"/>
      <c r="C116" s="604" t="s">
        <v>71</v>
      </c>
      <c r="D116" s="605">
        <v>3.7749999999999999</v>
      </c>
      <c r="E116" s="605">
        <v>10</v>
      </c>
      <c r="F116" s="605">
        <v>12</v>
      </c>
      <c r="G116" s="606">
        <v>2.3833333333333333</v>
      </c>
      <c r="H116" s="649"/>
      <c r="I116" s="649"/>
    </row>
    <row r="117" spans="1:9" ht="15" customHeight="1" thickTop="1" x14ac:dyDescent="0.2">
      <c r="A117" s="897" t="s">
        <v>12</v>
      </c>
      <c r="B117" s="902" t="s">
        <v>462</v>
      </c>
      <c r="C117" s="607" t="s">
        <v>131</v>
      </c>
      <c r="D117" s="608">
        <v>3.8875000000000002</v>
      </c>
      <c r="E117" s="608">
        <v>20</v>
      </c>
      <c r="F117" s="608">
        <v>38</v>
      </c>
      <c r="G117" s="609">
        <v>4.085</v>
      </c>
      <c r="H117" s="649"/>
      <c r="I117" s="649"/>
    </row>
    <row r="118" spans="1:9" ht="15" customHeight="1" x14ac:dyDescent="0.2">
      <c r="A118" s="898"/>
      <c r="B118" s="903"/>
      <c r="C118" s="598" t="s">
        <v>63</v>
      </c>
      <c r="D118" s="599">
        <v>4.8250000000000002</v>
      </c>
      <c r="E118" s="599"/>
      <c r="F118" s="599"/>
      <c r="G118" s="600">
        <v>4.8250000000000002</v>
      </c>
      <c r="H118" s="649"/>
      <c r="I118" s="649"/>
    </row>
    <row r="119" spans="1:9" ht="15" customHeight="1" thickBot="1" x14ac:dyDescent="0.25">
      <c r="A119" s="898"/>
      <c r="B119" s="904"/>
      <c r="C119" s="613" t="s">
        <v>307</v>
      </c>
      <c r="D119" s="614"/>
      <c r="E119" s="614">
        <v>10</v>
      </c>
      <c r="F119" s="614"/>
      <c r="G119" s="615">
        <v>2.5</v>
      </c>
      <c r="H119" s="649"/>
      <c r="I119" s="649"/>
    </row>
    <row r="120" spans="1:9" ht="15" customHeight="1" x14ac:dyDescent="0.2">
      <c r="A120" s="898"/>
      <c r="B120" s="905" t="s">
        <v>463</v>
      </c>
      <c r="C120" s="616" t="s">
        <v>131</v>
      </c>
      <c r="D120" s="617">
        <v>4.25</v>
      </c>
      <c r="E120" s="617"/>
      <c r="F120" s="617">
        <v>38</v>
      </c>
      <c r="G120" s="618">
        <v>4.3888888888888893</v>
      </c>
      <c r="H120" s="649"/>
      <c r="I120" s="649"/>
    </row>
    <row r="121" spans="1:9" ht="15" customHeight="1" x14ac:dyDescent="0.2">
      <c r="A121" s="898"/>
      <c r="B121" s="903"/>
      <c r="C121" s="598" t="s">
        <v>63</v>
      </c>
      <c r="D121" s="599">
        <v>4.7799999999999994</v>
      </c>
      <c r="E121" s="599"/>
      <c r="F121" s="599">
        <v>40.65</v>
      </c>
      <c r="G121" s="600">
        <v>5.1204166666666673</v>
      </c>
      <c r="H121" s="649"/>
      <c r="I121" s="649"/>
    </row>
    <row r="122" spans="1:9" ht="15" customHeight="1" x14ac:dyDescent="0.2">
      <c r="A122" s="898"/>
      <c r="B122" s="903"/>
      <c r="C122" s="598" t="s">
        <v>64</v>
      </c>
      <c r="D122" s="599"/>
      <c r="E122" s="599">
        <v>13.45</v>
      </c>
      <c r="F122" s="599">
        <v>26</v>
      </c>
      <c r="G122" s="600">
        <v>3.25</v>
      </c>
      <c r="H122" s="649"/>
      <c r="I122" s="649"/>
    </row>
    <row r="123" spans="1:9" ht="15" customHeight="1" thickBot="1" x14ac:dyDescent="0.25">
      <c r="A123" s="898"/>
      <c r="B123" s="906"/>
      <c r="C123" s="610" t="s">
        <v>71</v>
      </c>
      <c r="D123" s="611">
        <v>4.3049999999999997</v>
      </c>
      <c r="E123" s="611">
        <v>13.95</v>
      </c>
      <c r="F123" s="611">
        <v>46.5</v>
      </c>
      <c r="G123" s="612">
        <v>4.3878124999999999</v>
      </c>
      <c r="H123" s="649"/>
      <c r="I123" s="649"/>
    </row>
    <row r="124" spans="1:9" ht="15" customHeight="1" x14ac:dyDescent="0.2">
      <c r="A124" s="898"/>
      <c r="B124" s="900" t="s">
        <v>464</v>
      </c>
      <c r="C124" s="601" t="s">
        <v>131</v>
      </c>
      <c r="D124" s="602">
        <v>3.9937499999999999</v>
      </c>
      <c r="E124" s="602">
        <v>25</v>
      </c>
      <c r="F124" s="602">
        <v>40</v>
      </c>
      <c r="G124" s="603">
        <v>4.1812500000000004</v>
      </c>
      <c r="H124" s="649"/>
      <c r="I124" s="649"/>
    </row>
    <row r="125" spans="1:9" ht="15" customHeight="1" x14ac:dyDescent="0.2">
      <c r="A125" s="898"/>
      <c r="B125" s="903"/>
      <c r="C125" s="598" t="s">
        <v>63</v>
      </c>
      <c r="D125" s="599">
        <v>4.3</v>
      </c>
      <c r="E125" s="599">
        <v>24.75</v>
      </c>
      <c r="F125" s="599">
        <v>46.35</v>
      </c>
      <c r="G125" s="600">
        <v>5.3041666666666671</v>
      </c>
      <c r="H125" s="649"/>
      <c r="I125" s="649"/>
    </row>
    <row r="126" spans="1:9" ht="15" customHeight="1" thickBot="1" x14ac:dyDescent="0.25">
      <c r="A126" s="899"/>
      <c r="B126" s="901"/>
      <c r="C126" s="604" t="s">
        <v>64</v>
      </c>
      <c r="D126" s="605"/>
      <c r="E126" s="605"/>
      <c r="F126" s="605">
        <v>38.583333333333336</v>
      </c>
      <c r="G126" s="606">
        <v>4.34375</v>
      </c>
      <c r="H126" s="649"/>
      <c r="I126" s="649"/>
    </row>
    <row r="127" spans="1:9" ht="15" customHeight="1" thickTop="1" x14ac:dyDescent="0.2">
      <c r="A127" s="897" t="s">
        <v>13</v>
      </c>
      <c r="B127" s="902" t="s">
        <v>465</v>
      </c>
      <c r="C127" s="607" t="s">
        <v>131</v>
      </c>
      <c r="D127" s="608">
        <v>4.3499999999999996</v>
      </c>
      <c r="E127" s="608">
        <v>35</v>
      </c>
      <c r="F127" s="608">
        <v>40</v>
      </c>
      <c r="G127" s="609">
        <v>4.5583333333333336</v>
      </c>
      <c r="H127" s="649"/>
      <c r="I127" s="649"/>
    </row>
    <row r="128" spans="1:9" ht="15" customHeight="1" x14ac:dyDescent="0.2">
      <c r="A128" s="898"/>
      <c r="B128" s="903"/>
      <c r="C128" s="598" t="s">
        <v>62</v>
      </c>
      <c r="D128" s="599">
        <v>3.2</v>
      </c>
      <c r="E128" s="599">
        <v>9.6</v>
      </c>
      <c r="F128" s="599"/>
      <c r="G128" s="600">
        <v>2.8</v>
      </c>
      <c r="H128" s="649"/>
      <c r="I128" s="649"/>
    </row>
    <row r="129" spans="1:9" ht="15" customHeight="1" thickBot="1" x14ac:dyDescent="0.25">
      <c r="A129" s="898"/>
      <c r="B129" s="904"/>
      <c r="C129" s="613" t="s">
        <v>63</v>
      </c>
      <c r="D129" s="614">
        <v>3.7649999999999997</v>
      </c>
      <c r="E129" s="614"/>
      <c r="F129" s="614"/>
      <c r="G129" s="615">
        <v>3.7649999999999997</v>
      </c>
      <c r="H129" s="649"/>
      <c r="I129" s="649"/>
    </row>
    <row r="130" spans="1:9" ht="15" customHeight="1" x14ac:dyDescent="0.2">
      <c r="A130" s="898"/>
      <c r="B130" s="905" t="s">
        <v>466</v>
      </c>
      <c r="C130" s="616" t="s">
        <v>131</v>
      </c>
      <c r="D130" s="617">
        <v>4.5</v>
      </c>
      <c r="E130" s="617"/>
      <c r="F130" s="617">
        <v>45</v>
      </c>
      <c r="G130" s="618">
        <v>4.65625</v>
      </c>
      <c r="H130" s="649"/>
      <c r="I130" s="649"/>
    </row>
    <row r="131" spans="1:9" ht="15" customHeight="1" x14ac:dyDescent="0.2">
      <c r="A131" s="898"/>
      <c r="B131" s="903"/>
      <c r="C131" s="598" t="s">
        <v>63</v>
      </c>
      <c r="D131" s="599">
        <v>6.3</v>
      </c>
      <c r="E131" s="599">
        <v>27.5</v>
      </c>
      <c r="F131" s="599">
        <v>46</v>
      </c>
      <c r="G131" s="600">
        <v>5.95</v>
      </c>
      <c r="H131" s="649"/>
      <c r="I131" s="649"/>
    </row>
    <row r="132" spans="1:9" ht="15" customHeight="1" x14ac:dyDescent="0.2">
      <c r="A132" s="898"/>
      <c r="B132" s="903"/>
      <c r="C132" s="598" t="s">
        <v>64</v>
      </c>
      <c r="D132" s="599">
        <v>2.5</v>
      </c>
      <c r="E132" s="599"/>
      <c r="F132" s="599">
        <v>25</v>
      </c>
      <c r="G132" s="600">
        <v>2.8125</v>
      </c>
      <c r="H132" s="649"/>
      <c r="I132" s="649"/>
    </row>
    <row r="133" spans="1:9" ht="15" customHeight="1" x14ac:dyDescent="0.2">
      <c r="A133" s="898"/>
      <c r="B133" s="903"/>
      <c r="C133" s="598" t="s">
        <v>70</v>
      </c>
      <c r="D133" s="599"/>
      <c r="E133" s="599">
        <v>5.5</v>
      </c>
      <c r="F133" s="599"/>
      <c r="G133" s="600">
        <v>3.6666666666666665</v>
      </c>
      <c r="H133" s="649"/>
      <c r="I133" s="649"/>
    </row>
    <row r="134" spans="1:9" ht="15" customHeight="1" thickBot="1" x14ac:dyDescent="0.25">
      <c r="A134" s="898"/>
      <c r="B134" s="906"/>
      <c r="C134" s="610" t="s">
        <v>71</v>
      </c>
      <c r="D134" s="611">
        <v>4.4733333333333336</v>
      </c>
      <c r="E134" s="611">
        <v>9.7700000000000014</v>
      </c>
      <c r="F134" s="611">
        <v>32.333333333333336</v>
      </c>
      <c r="G134" s="612">
        <v>3.9488020833333333</v>
      </c>
      <c r="H134" s="649"/>
      <c r="I134" s="649"/>
    </row>
    <row r="135" spans="1:9" ht="15" customHeight="1" x14ac:dyDescent="0.2">
      <c r="A135" s="898"/>
      <c r="B135" s="905" t="s">
        <v>90</v>
      </c>
      <c r="C135" s="616" t="s">
        <v>131</v>
      </c>
      <c r="D135" s="617">
        <v>4.3099999999999996</v>
      </c>
      <c r="E135" s="617"/>
      <c r="F135" s="617">
        <v>35</v>
      </c>
      <c r="G135" s="618">
        <v>4.3274999999999997</v>
      </c>
      <c r="H135" s="649"/>
      <c r="I135" s="649"/>
    </row>
    <row r="136" spans="1:9" ht="15" customHeight="1" x14ac:dyDescent="0.2">
      <c r="A136" s="898"/>
      <c r="B136" s="903"/>
      <c r="C136" s="598" t="s">
        <v>63</v>
      </c>
      <c r="D136" s="599">
        <v>5.4</v>
      </c>
      <c r="E136" s="599">
        <v>26.5</v>
      </c>
      <c r="F136" s="599">
        <v>44.05</v>
      </c>
      <c r="G136" s="600">
        <v>5.6555</v>
      </c>
      <c r="H136" s="649"/>
      <c r="I136" s="649"/>
    </row>
    <row r="137" spans="1:9" ht="15" customHeight="1" x14ac:dyDescent="0.2">
      <c r="A137" s="898"/>
      <c r="B137" s="903"/>
      <c r="C137" s="598" t="s">
        <v>64</v>
      </c>
      <c r="D137" s="599"/>
      <c r="E137" s="599"/>
      <c r="F137" s="599">
        <v>20</v>
      </c>
      <c r="G137" s="600">
        <v>2.5</v>
      </c>
      <c r="H137" s="649"/>
      <c r="I137" s="649"/>
    </row>
    <row r="138" spans="1:9" ht="15" customHeight="1" x14ac:dyDescent="0.2">
      <c r="A138" s="898"/>
      <c r="B138" s="903"/>
      <c r="C138" s="598" t="s">
        <v>67</v>
      </c>
      <c r="D138" s="599"/>
      <c r="E138" s="599"/>
      <c r="F138" s="599"/>
      <c r="G138" s="600">
        <v>5.865384615384615</v>
      </c>
      <c r="H138" s="649"/>
      <c r="I138" s="649"/>
    </row>
    <row r="139" spans="1:9" ht="15" customHeight="1" x14ac:dyDescent="0.2">
      <c r="A139" s="898"/>
      <c r="B139" s="903"/>
      <c r="C139" s="598" t="s">
        <v>70</v>
      </c>
      <c r="D139" s="599">
        <v>4.5</v>
      </c>
      <c r="E139" s="599"/>
      <c r="F139" s="599">
        <v>36</v>
      </c>
      <c r="G139" s="600">
        <v>8.25</v>
      </c>
      <c r="H139" s="649"/>
      <c r="I139" s="649"/>
    </row>
    <row r="140" spans="1:9" ht="15" customHeight="1" thickBot="1" x14ac:dyDescent="0.25">
      <c r="A140" s="898"/>
      <c r="B140" s="906"/>
      <c r="C140" s="610" t="s">
        <v>71</v>
      </c>
      <c r="D140" s="611">
        <v>4.5</v>
      </c>
      <c r="E140" s="611">
        <v>8.5500000000000007</v>
      </c>
      <c r="F140" s="611">
        <v>30.939999999999998</v>
      </c>
      <c r="G140" s="612">
        <v>3.3533333333333335</v>
      </c>
      <c r="H140" s="649"/>
      <c r="I140" s="649"/>
    </row>
    <row r="141" spans="1:9" ht="15" customHeight="1" x14ac:dyDescent="0.2">
      <c r="A141" s="898"/>
      <c r="B141" s="900" t="s">
        <v>467</v>
      </c>
      <c r="C141" s="601" t="s">
        <v>131</v>
      </c>
      <c r="D141" s="602">
        <v>3.625</v>
      </c>
      <c r="E141" s="602"/>
      <c r="F141" s="602">
        <v>32</v>
      </c>
      <c r="G141" s="603">
        <v>3.6041666666666665</v>
      </c>
      <c r="H141" s="649"/>
      <c r="I141" s="649"/>
    </row>
    <row r="142" spans="1:9" ht="15" customHeight="1" x14ac:dyDescent="0.2">
      <c r="A142" s="898"/>
      <c r="B142" s="903"/>
      <c r="C142" s="598" t="s">
        <v>63</v>
      </c>
      <c r="D142" s="599">
        <v>4.75</v>
      </c>
      <c r="E142" s="599">
        <v>22.666666666666668</v>
      </c>
      <c r="F142" s="599">
        <v>40.93333333333333</v>
      </c>
      <c r="G142" s="600">
        <v>5.0567708333333332</v>
      </c>
      <c r="H142" s="649"/>
      <c r="I142" s="649"/>
    </row>
    <row r="143" spans="1:9" ht="15" customHeight="1" x14ac:dyDescent="0.2">
      <c r="A143" s="898"/>
      <c r="B143" s="903"/>
      <c r="C143" s="598" t="s">
        <v>64</v>
      </c>
      <c r="D143" s="599"/>
      <c r="E143" s="599"/>
      <c r="F143" s="599">
        <v>20</v>
      </c>
      <c r="G143" s="600">
        <v>2.40625</v>
      </c>
      <c r="H143" s="649"/>
      <c r="I143" s="649"/>
    </row>
    <row r="144" spans="1:9" ht="15" customHeight="1" x14ac:dyDescent="0.2">
      <c r="A144" s="898"/>
      <c r="B144" s="903"/>
      <c r="C144" s="598" t="s">
        <v>70</v>
      </c>
      <c r="D144" s="599"/>
      <c r="E144" s="599">
        <v>0</v>
      </c>
      <c r="F144" s="599">
        <v>9</v>
      </c>
      <c r="G144" s="600">
        <v>2.916666666666667</v>
      </c>
      <c r="H144" s="649"/>
      <c r="I144" s="649"/>
    </row>
    <row r="145" spans="1:9" ht="15" customHeight="1" thickBot="1" x14ac:dyDescent="0.25">
      <c r="A145" s="899"/>
      <c r="B145" s="901"/>
      <c r="C145" s="604" t="s">
        <v>71</v>
      </c>
      <c r="D145" s="605">
        <v>4</v>
      </c>
      <c r="E145" s="605">
        <v>16</v>
      </c>
      <c r="F145" s="605"/>
      <c r="G145" s="606">
        <v>4</v>
      </c>
      <c r="H145" s="649"/>
      <c r="I145" s="649"/>
    </row>
    <row r="146" spans="1:9" ht="15" customHeight="1" thickTop="1" x14ac:dyDescent="0.2">
      <c r="A146" s="897" t="s">
        <v>14</v>
      </c>
      <c r="B146" s="902" t="s">
        <v>14</v>
      </c>
      <c r="C146" s="607" t="s">
        <v>131</v>
      </c>
      <c r="D146" s="608">
        <v>4.3125</v>
      </c>
      <c r="E146" s="608"/>
      <c r="F146" s="608">
        <v>37</v>
      </c>
      <c r="G146" s="609">
        <v>4.5</v>
      </c>
      <c r="H146" s="649"/>
      <c r="I146" s="649"/>
    </row>
    <row r="147" spans="1:9" ht="15" customHeight="1" x14ac:dyDescent="0.2">
      <c r="A147" s="898"/>
      <c r="B147" s="903"/>
      <c r="C147" s="598" t="s">
        <v>63</v>
      </c>
      <c r="D147" s="599"/>
      <c r="E147" s="599"/>
      <c r="F147" s="599">
        <v>42.166666666666664</v>
      </c>
      <c r="G147" s="600">
        <v>5.1864583333333334</v>
      </c>
      <c r="H147" s="649"/>
      <c r="I147" s="649"/>
    </row>
    <row r="148" spans="1:9" ht="15" customHeight="1" x14ac:dyDescent="0.2">
      <c r="A148" s="898"/>
      <c r="B148" s="903"/>
      <c r="C148" s="598" t="s">
        <v>64</v>
      </c>
      <c r="D148" s="599"/>
      <c r="E148" s="599"/>
      <c r="F148" s="599">
        <v>20.45</v>
      </c>
      <c r="G148" s="600">
        <v>2.5249999999999999</v>
      </c>
      <c r="H148" s="649"/>
      <c r="I148" s="649"/>
    </row>
    <row r="149" spans="1:9" ht="15" customHeight="1" x14ac:dyDescent="0.2">
      <c r="A149" s="898"/>
      <c r="B149" s="903"/>
      <c r="C149" s="598" t="s">
        <v>70</v>
      </c>
      <c r="D149" s="599">
        <v>3.35</v>
      </c>
      <c r="E149" s="599"/>
      <c r="F149" s="599">
        <v>11.85</v>
      </c>
      <c r="G149" s="600">
        <v>3.5500000000000003</v>
      </c>
      <c r="H149" s="649"/>
      <c r="I149" s="649"/>
    </row>
    <row r="150" spans="1:9" ht="15" customHeight="1" thickBot="1" x14ac:dyDescent="0.25">
      <c r="A150" s="899"/>
      <c r="B150" s="901"/>
      <c r="C150" s="604" t="s">
        <v>71</v>
      </c>
      <c r="D150" s="605">
        <v>4</v>
      </c>
      <c r="E150" s="605">
        <v>11.5</v>
      </c>
      <c r="F150" s="605">
        <v>26</v>
      </c>
      <c r="G150" s="606">
        <v>3.1831730769230768</v>
      </c>
      <c r="H150" s="649"/>
      <c r="I150" s="649"/>
    </row>
    <row r="151" spans="1:9" ht="15" customHeight="1" thickTop="1" x14ac:dyDescent="0.2">
      <c r="A151" s="897" t="s">
        <v>178</v>
      </c>
      <c r="B151" s="902" t="s">
        <v>178</v>
      </c>
      <c r="C151" s="607" t="s">
        <v>131</v>
      </c>
      <c r="D151" s="608">
        <v>3.95</v>
      </c>
      <c r="E151" s="608"/>
      <c r="F151" s="608">
        <v>33</v>
      </c>
      <c r="G151" s="609">
        <v>3.9479166666666665</v>
      </c>
      <c r="H151" s="649"/>
      <c r="I151" s="649"/>
    </row>
    <row r="152" spans="1:9" ht="15" customHeight="1" x14ac:dyDescent="0.2">
      <c r="A152" s="898"/>
      <c r="B152" s="903"/>
      <c r="C152" s="598" t="s">
        <v>63</v>
      </c>
      <c r="D152" s="599">
        <v>5</v>
      </c>
      <c r="E152" s="599">
        <v>22.5</v>
      </c>
      <c r="F152" s="599">
        <v>38</v>
      </c>
      <c r="G152" s="600">
        <v>5.03125</v>
      </c>
      <c r="H152" s="649"/>
      <c r="I152" s="649"/>
    </row>
    <row r="153" spans="1:9" ht="15" customHeight="1" x14ac:dyDescent="0.2">
      <c r="A153" s="898"/>
      <c r="B153" s="903"/>
      <c r="C153" s="598" t="s">
        <v>64</v>
      </c>
      <c r="D153" s="599"/>
      <c r="E153" s="599">
        <v>11</v>
      </c>
      <c r="F153" s="599">
        <v>20</v>
      </c>
      <c r="G153" s="600">
        <v>2.625</v>
      </c>
      <c r="H153" s="649"/>
      <c r="I153" s="649"/>
    </row>
    <row r="154" spans="1:9" ht="15" customHeight="1" x14ac:dyDescent="0.2">
      <c r="A154" s="898"/>
      <c r="B154" s="903"/>
      <c r="C154" s="598" t="s">
        <v>307</v>
      </c>
      <c r="D154" s="599">
        <v>3</v>
      </c>
      <c r="E154" s="599">
        <v>9</v>
      </c>
      <c r="F154" s="599"/>
      <c r="G154" s="600">
        <v>2.625</v>
      </c>
      <c r="H154" s="649"/>
      <c r="I154" s="649"/>
    </row>
    <row r="155" spans="1:9" ht="15" customHeight="1" x14ac:dyDescent="0.2">
      <c r="A155" s="898"/>
      <c r="B155" s="903"/>
      <c r="C155" s="598" t="s">
        <v>68</v>
      </c>
      <c r="D155" s="599">
        <v>4.95</v>
      </c>
      <c r="E155" s="599">
        <v>14.85</v>
      </c>
      <c r="F155" s="599"/>
      <c r="G155" s="600">
        <v>4.3312499999999998</v>
      </c>
      <c r="H155" s="649"/>
      <c r="I155" s="649"/>
    </row>
    <row r="156" spans="1:9" ht="15" customHeight="1" thickBot="1" x14ac:dyDescent="0.25">
      <c r="A156" s="899"/>
      <c r="B156" s="901"/>
      <c r="C156" s="604" t="s">
        <v>70</v>
      </c>
      <c r="D156" s="605">
        <v>3.3833333333333333</v>
      </c>
      <c r="E156" s="605">
        <v>4.6749999999999998</v>
      </c>
      <c r="F156" s="605">
        <v>6</v>
      </c>
      <c r="G156" s="606">
        <v>3.4291666666666671</v>
      </c>
      <c r="H156" s="649"/>
      <c r="I156" s="649"/>
    </row>
    <row r="157" spans="1:9" ht="15" customHeight="1" thickTop="1" x14ac:dyDescent="0.2">
      <c r="A157" s="897" t="s">
        <v>8</v>
      </c>
      <c r="B157" s="902" t="s">
        <v>8</v>
      </c>
      <c r="C157" s="607" t="s">
        <v>131</v>
      </c>
      <c r="D157" s="608">
        <v>3.3333333333333335</v>
      </c>
      <c r="E157" s="608"/>
      <c r="F157" s="608">
        <v>25</v>
      </c>
      <c r="G157" s="609">
        <v>3.2777777777777781</v>
      </c>
      <c r="H157" s="649"/>
      <c r="I157" s="649"/>
    </row>
    <row r="158" spans="1:9" ht="15" customHeight="1" x14ac:dyDescent="0.2">
      <c r="A158" s="898"/>
      <c r="B158" s="903"/>
      <c r="C158" s="598" t="s">
        <v>63</v>
      </c>
      <c r="D158" s="599">
        <v>4.7666666666666666</v>
      </c>
      <c r="E158" s="599">
        <v>16</v>
      </c>
      <c r="F158" s="599">
        <v>31.833333333333332</v>
      </c>
      <c r="G158" s="600">
        <v>4.2104166666666663</v>
      </c>
      <c r="H158" s="649"/>
      <c r="I158" s="649"/>
    </row>
    <row r="159" spans="1:9" ht="15" customHeight="1" thickBot="1" x14ac:dyDescent="0.25">
      <c r="A159" s="899"/>
      <c r="B159" s="901"/>
      <c r="C159" s="604" t="s">
        <v>71</v>
      </c>
      <c r="D159" s="605"/>
      <c r="E159" s="605">
        <v>5</v>
      </c>
      <c r="F159" s="605"/>
      <c r="G159" s="606">
        <v>1.25</v>
      </c>
      <c r="H159" s="649"/>
      <c r="I159" s="649"/>
    </row>
    <row r="160" spans="1:9" ht="15" customHeight="1" thickTop="1" x14ac:dyDescent="0.2">
      <c r="A160" s="897" t="s">
        <v>17</v>
      </c>
      <c r="B160" s="902" t="s">
        <v>17</v>
      </c>
      <c r="C160" s="607" t="s">
        <v>131</v>
      </c>
      <c r="D160" s="608">
        <v>4.5950000000000006</v>
      </c>
      <c r="E160" s="608">
        <v>4.12</v>
      </c>
      <c r="F160" s="608">
        <v>33.35</v>
      </c>
      <c r="G160" s="609">
        <v>4.1405937499999999</v>
      </c>
      <c r="H160" s="649"/>
      <c r="I160" s="649"/>
    </row>
    <row r="161" spans="1:9" ht="15" customHeight="1" x14ac:dyDescent="0.2">
      <c r="A161" s="898"/>
      <c r="B161" s="903"/>
      <c r="C161" s="598" t="s">
        <v>63</v>
      </c>
      <c r="D161" s="599">
        <v>6</v>
      </c>
      <c r="E161" s="599">
        <v>29.5</v>
      </c>
      <c r="F161" s="599">
        <v>50.3</v>
      </c>
      <c r="G161" s="600">
        <v>6.4875000000000007</v>
      </c>
      <c r="H161" s="649"/>
      <c r="I161" s="649"/>
    </row>
    <row r="162" spans="1:9" ht="15" customHeight="1" x14ac:dyDescent="0.2">
      <c r="A162" s="898"/>
      <c r="B162" s="903"/>
      <c r="C162" s="598" t="s">
        <v>64</v>
      </c>
      <c r="D162" s="599"/>
      <c r="E162" s="599"/>
      <c r="F162" s="599">
        <v>24</v>
      </c>
      <c r="G162" s="600">
        <v>3</v>
      </c>
      <c r="H162" s="649"/>
      <c r="I162" s="649"/>
    </row>
    <row r="163" spans="1:9" ht="15" customHeight="1" thickBot="1" x14ac:dyDescent="0.25">
      <c r="A163" s="898"/>
      <c r="B163" s="906"/>
      <c r="C163" s="610" t="s">
        <v>71</v>
      </c>
      <c r="D163" s="611">
        <v>3.76</v>
      </c>
      <c r="E163" s="611">
        <v>11.3</v>
      </c>
      <c r="F163" s="611">
        <v>22.6</v>
      </c>
      <c r="G163" s="612">
        <v>2.7056249999999999</v>
      </c>
      <c r="H163" s="649"/>
      <c r="I163" s="649"/>
    </row>
    <row r="164" spans="1:9" ht="15" customHeight="1" x14ac:dyDescent="0.2">
      <c r="A164" s="898"/>
      <c r="B164" s="900" t="s">
        <v>472</v>
      </c>
      <c r="C164" s="601" t="s">
        <v>131</v>
      </c>
      <c r="D164" s="602">
        <v>4.21875</v>
      </c>
      <c r="E164" s="602"/>
      <c r="F164" s="602">
        <v>42.5</v>
      </c>
      <c r="G164" s="603">
        <v>4.2942708333333339</v>
      </c>
      <c r="H164" s="649"/>
      <c r="I164" s="649"/>
    </row>
    <row r="165" spans="1:9" ht="15" customHeight="1" x14ac:dyDescent="0.2">
      <c r="A165" s="898"/>
      <c r="B165" s="903"/>
      <c r="C165" s="598" t="s">
        <v>63</v>
      </c>
      <c r="D165" s="599">
        <v>5.5</v>
      </c>
      <c r="E165" s="599">
        <v>24</v>
      </c>
      <c r="F165" s="599">
        <v>47.7</v>
      </c>
      <c r="G165" s="600">
        <v>6.0125000000000002</v>
      </c>
      <c r="H165" s="649"/>
      <c r="I165" s="649"/>
    </row>
    <row r="166" spans="1:9" ht="15" customHeight="1" x14ac:dyDescent="0.2">
      <c r="A166" s="898"/>
      <c r="B166" s="903"/>
      <c r="C166" s="598" t="s">
        <v>64</v>
      </c>
      <c r="D166" s="599"/>
      <c r="E166" s="599"/>
      <c r="F166" s="599">
        <v>22.6</v>
      </c>
      <c r="G166" s="600">
        <v>2.8250000000000002</v>
      </c>
      <c r="H166" s="649"/>
      <c r="I166" s="649"/>
    </row>
    <row r="167" spans="1:9" ht="15" customHeight="1" thickBot="1" x14ac:dyDescent="0.25">
      <c r="A167" s="899"/>
      <c r="B167" s="901"/>
      <c r="C167" s="604" t="s">
        <v>71</v>
      </c>
      <c r="D167" s="605">
        <v>4.4499999999999993</v>
      </c>
      <c r="E167" s="605">
        <v>12.75</v>
      </c>
      <c r="F167" s="605">
        <v>29.9</v>
      </c>
      <c r="G167" s="606">
        <v>4.0578124999999998</v>
      </c>
      <c r="H167" s="649"/>
      <c r="I167" s="649"/>
    </row>
    <row r="168" spans="1:9" ht="13.5" thickTop="1" x14ac:dyDescent="0.2"/>
  </sheetData>
  <sheetProtection password="C6D6" sheet="1" objects="1" scenarios="1"/>
  <mergeCells count="58">
    <mergeCell ref="B124:B126"/>
    <mergeCell ref="B127:B129"/>
    <mergeCell ref="B130:B134"/>
    <mergeCell ref="B135:B140"/>
    <mergeCell ref="B164:B167"/>
    <mergeCell ref="B141:B145"/>
    <mergeCell ref="B146:B150"/>
    <mergeCell ref="B151:B156"/>
    <mergeCell ref="B157:B159"/>
    <mergeCell ref="B160:B163"/>
    <mergeCell ref="B102:B105"/>
    <mergeCell ref="B106:B111"/>
    <mergeCell ref="B112:B116"/>
    <mergeCell ref="B117:B119"/>
    <mergeCell ref="B120:B123"/>
    <mergeCell ref="A157:A159"/>
    <mergeCell ref="A160:A167"/>
    <mergeCell ref="B6:B8"/>
    <mergeCell ref="B9:B12"/>
    <mergeCell ref="B13:B16"/>
    <mergeCell ref="B17:B21"/>
    <mergeCell ref="B22:B26"/>
    <mergeCell ref="B27:B31"/>
    <mergeCell ref="B32:B36"/>
    <mergeCell ref="B37:B38"/>
    <mergeCell ref="B39:B43"/>
    <mergeCell ref="B44:B46"/>
    <mergeCell ref="B47:B52"/>
    <mergeCell ref="B53:B55"/>
    <mergeCell ref="B56:B57"/>
    <mergeCell ref="A81:A116"/>
    <mergeCell ref="A151:A156"/>
    <mergeCell ref="A6:A16"/>
    <mergeCell ref="A17:A26"/>
    <mergeCell ref="A27:A43"/>
    <mergeCell ref="A44:A59"/>
    <mergeCell ref="A60:A80"/>
    <mergeCell ref="F4:F5"/>
    <mergeCell ref="G4:G5"/>
    <mergeCell ref="A117:A126"/>
    <mergeCell ref="A127:A145"/>
    <mergeCell ref="A146:A150"/>
    <mergeCell ref="B58:B59"/>
    <mergeCell ref="B60:B62"/>
    <mergeCell ref="B63:B65"/>
    <mergeCell ref="B66:B70"/>
    <mergeCell ref="B71:B74"/>
    <mergeCell ref="B75:B80"/>
    <mergeCell ref="B81:B85"/>
    <mergeCell ref="B86:B88"/>
    <mergeCell ref="B89:B92"/>
    <mergeCell ref="B93:B97"/>
    <mergeCell ref="B98:B101"/>
    <mergeCell ref="B4:B5"/>
    <mergeCell ref="A4:A5"/>
    <mergeCell ref="C4:C5"/>
    <mergeCell ref="D4:D5"/>
    <mergeCell ref="E4:E5"/>
  </mergeCells>
  <hyperlinks>
    <hyperlink ref="A2" location="Contents!A1" display="Back to contents"/>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6"/>
  <sheetViews>
    <sheetView showGridLines="0" zoomScaleNormal="100" workbookViewId="0">
      <pane ySplit="2" topLeftCell="A3" activePane="bottomLeft" state="frozen"/>
      <selection pane="bottomLeft" activeCell="A2" sqref="A2"/>
    </sheetView>
  </sheetViews>
  <sheetFormatPr defaultRowHeight="15" x14ac:dyDescent="0.25"/>
  <cols>
    <col min="1" max="1" width="9.109375" style="368" customWidth="1"/>
    <col min="2" max="2" width="1.109375" style="368" customWidth="1"/>
    <col min="3" max="3" width="10.6640625" style="512" customWidth="1"/>
    <col min="4" max="5" width="0.6640625" style="368" customWidth="1"/>
    <col min="6" max="6" width="10.6640625" style="241" customWidth="1"/>
    <col min="7" max="7" width="1.33203125" style="368" customWidth="1"/>
    <col min="8" max="8" width="10.6640625" style="241" customWidth="1"/>
    <col min="9" max="9" width="1.33203125" style="368" customWidth="1"/>
    <col min="10" max="10" width="10.6640625" style="241" customWidth="1"/>
    <col min="11" max="11" width="1.33203125" style="368" customWidth="1"/>
    <col min="12" max="12" width="10.6640625" style="241" customWidth="1"/>
    <col min="13" max="14" width="0.6640625" style="368" customWidth="1"/>
    <col min="15" max="15" width="10.6640625" style="241" customWidth="1"/>
    <col min="16" max="17" width="0.6640625" style="368" customWidth="1"/>
    <col min="18" max="18" width="10.6640625" style="241" customWidth="1"/>
    <col min="19" max="19" width="1.33203125" style="368" customWidth="1"/>
    <col min="20" max="20" width="10.6640625" style="241" customWidth="1"/>
    <col min="21" max="21" width="1.33203125" style="368" customWidth="1"/>
    <col min="22" max="22" width="10.6640625" style="241" customWidth="1"/>
    <col min="23" max="24" width="0.6640625" style="368" customWidth="1"/>
    <col min="25" max="25" width="10.6640625" style="241" customWidth="1"/>
    <col min="26" max="26" width="1.33203125" style="368" customWidth="1"/>
    <col min="27" max="27" width="10.6640625" style="241" customWidth="1"/>
    <col min="28" max="28" width="1.33203125" style="368" customWidth="1"/>
    <col min="29" max="29" width="10.6640625" style="241" customWidth="1"/>
    <col min="30" max="30" width="1.33203125" style="368" customWidth="1"/>
    <col min="31" max="16384" width="8.88671875" style="307"/>
  </cols>
  <sheetData>
    <row r="1" spans="1:30" ht="15.75" x14ac:dyDescent="0.25">
      <c r="A1" s="557" t="s">
        <v>323</v>
      </c>
    </row>
    <row r="2" spans="1:30" x14ac:dyDescent="0.25">
      <c r="A2" s="9" t="s">
        <v>27</v>
      </c>
      <c r="C2" s="513"/>
      <c r="D2" s="364"/>
      <c r="E2" s="364"/>
      <c r="F2" s="310"/>
      <c r="G2" s="364"/>
      <c r="H2" s="310"/>
      <c r="I2" s="364"/>
    </row>
    <row r="3" spans="1:30" x14ac:dyDescent="0.25">
      <c r="A3" s="9"/>
      <c r="C3" s="513"/>
      <c r="D3" s="364"/>
      <c r="E3" s="364"/>
      <c r="F3" s="310"/>
      <c r="G3" s="364"/>
      <c r="H3" s="310"/>
      <c r="I3" s="364"/>
    </row>
    <row r="4" spans="1:30" s="519" customFormat="1" ht="35.1" customHeight="1" x14ac:dyDescent="0.25">
      <c r="A4" s="915" t="s">
        <v>314</v>
      </c>
      <c r="B4" s="514"/>
      <c r="C4" s="515" t="s">
        <v>55</v>
      </c>
      <c r="D4" s="516"/>
      <c r="E4" s="516"/>
      <c r="F4" s="517"/>
      <c r="G4" s="516"/>
      <c r="H4" s="517"/>
      <c r="I4" s="516"/>
      <c r="J4" s="518"/>
      <c r="K4" s="514"/>
      <c r="L4" s="518"/>
      <c r="M4" s="514"/>
      <c r="N4" s="514"/>
      <c r="O4" s="518"/>
      <c r="P4" s="514"/>
      <c r="Q4" s="514"/>
      <c r="R4" s="518"/>
      <c r="S4" s="514"/>
      <c r="T4" s="518"/>
      <c r="U4" s="514"/>
      <c r="V4" s="518"/>
      <c r="W4" s="514"/>
      <c r="X4" s="514"/>
      <c r="Y4" s="518"/>
      <c r="Z4" s="514"/>
      <c r="AA4" s="518"/>
      <c r="AB4" s="514"/>
      <c r="AC4" s="518"/>
      <c r="AD4" s="514"/>
    </row>
    <row r="5" spans="1:30" s="525" customFormat="1" ht="20.100000000000001" customHeight="1" x14ac:dyDescent="0.35">
      <c r="A5" s="915"/>
      <c r="B5" s="520"/>
      <c r="C5" s="521">
        <v>4.76</v>
      </c>
      <c r="D5" s="522"/>
      <c r="E5" s="522"/>
      <c r="F5" s="523"/>
      <c r="G5" s="522"/>
      <c r="H5" s="523"/>
      <c r="I5" s="522"/>
      <c r="J5" s="524"/>
      <c r="K5" s="520"/>
      <c r="L5" s="524"/>
      <c r="M5" s="520"/>
      <c r="N5" s="520"/>
      <c r="O5" s="524"/>
      <c r="P5" s="520"/>
      <c r="Q5" s="520"/>
      <c r="R5" s="524"/>
      <c r="S5" s="520"/>
      <c r="T5" s="524"/>
      <c r="U5" s="520"/>
      <c r="V5" s="524"/>
      <c r="W5" s="520"/>
      <c r="X5" s="520"/>
      <c r="Y5" s="524"/>
      <c r="Z5" s="520"/>
      <c r="AA5" s="524"/>
      <c r="AB5" s="520"/>
      <c r="AC5" s="524"/>
      <c r="AD5" s="520"/>
    </row>
    <row r="6" spans="1:30" ht="5.0999999999999996" customHeight="1" x14ac:dyDescent="0.25">
      <c r="A6" s="526"/>
      <c r="C6" s="513"/>
      <c r="D6" s="364"/>
      <c r="E6" s="364"/>
      <c r="F6" s="373"/>
      <c r="G6" s="364"/>
      <c r="H6" s="373"/>
      <c r="I6" s="364"/>
      <c r="J6" s="527"/>
      <c r="L6" s="527"/>
      <c r="O6" s="527"/>
      <c r="R6" s="527"/>
      <c r="T6" s="527"/>
      <c r="V6" s="527"/>
    </row>
    <row r="7" spans="1:30" s="528" customFormat="1" ht="35.1" customHeight="1" x14ac:dyDescent="0.25">
      <c r="A7" s="916" t="s">
        <v>216</v>
      </c>
      <c r="C7" s="529" t="s">
        <v>6</v>
      </c>
      <c r="D7" s="530"/>
      <c r="E7" s="531"/>
      <c r="F7" s="529" t="s">
        <v>88</v>
      </c>
      <c r="H7" s="532"/>
      <c r="I7" s="530"/>
      <c r="J7" s="533"/>
      <c r="L7" s="533"/>
      <c r="N7" s="531"/>
      <c r="O7" s="529" t="s">
        <v>11</v>
      </c>
      <c r="Q7" s="531"/>
      <c r="R7" s="529" t="s">
        <v>90</v>
      </c>
      <c r="T7" s="533"/>
      <c r="V7" s="533"/>
      <c r="X7" s="531"/>
      <c r="Y7" s="529" t="s">
        <v>17</v>
      </c>
      <c r="AA7" s="533"/>
      <c r="AC7" s="533"/>
    </row>
    <row r="8" spans="1:30" s="525" customFormat="1" ht="20.100000000000001" customHeight="1" x14ac:dyDescent="0.35">
      <c r="A8" s="916"/>
      <c r="B8" s="534"/>
      <c r="C8" s="535">
        <v>4.32</v>
      </c>
      <c r="D8" s="536"/>
      <c r="E8" s="537"/>
      <c r="F8" s="535">
        <v>4.38</v>
      </c>
      <c r="G8" s="536"/>
      <c r="H8" s="538"/>
      <c r="I8" s="536"/>
      <c r="J8" s="539"/>
      <c r="K8" s="534"/>
      <c r="L8" s="539"/>
      <c r="M8" s="534"/>
      <c r="N8" s="537"/>
      <c r="O8" s="535">
        <v>4.66</v>
      </c>
      <c r="P8" s="534"/>
      <c r="Q8" s="537"/>
      <c r="R8" s="535">
        <v>5.13</v>
      </c>
      <c r="S8" s="534"/>
      <c r="T8" s="539"/>
      <c r="U8" s="534"/>
      <c r="V8" s="539"/>
      <c r="W8" s="534"/>
      <c r="X8" s="537"/>
      <c r="Y8" s="535">
        <v>5.22</v>
      </c>
      <c r="Z8" s="534"/>
      <c r="AA8" s="539"/>
      <c r="AB8" s="534"/>
      <c r="AC8" s="539"/>
      <c r="AD8" s="534"/>
    </row>
    <row r="9" spans="1:30" ht="5.0999999999999996" customHeight="1" x14ac:dyDescent="0.25">
      <c r="A9" s="526"/>
      <c r="C9" s="513"/>
      <c r="D9" s="364"/>
      <c r="E9" s="540"/>
      <c r="F9" s="373"/>
      <c r="G9" s="364"/>
      <c r="H9" s="373"/>
      <c r="I9" s="364"/>
      <c r="J9" s="527"/>
      <c r="L9" s="527"/>
      <c r="N9" s="540"/>
      <c r="O9" s="527"/>
      <c r="Q9" s="540"/>
      <c r="R9" s="527"/>
      <c r="T9" s="527"/>
      <c r="V9" s="527"/>
      <c r="X9" s="540"/>
    </row>
    <row r="10" spans="1:30" s="528" customFormat="1" ht="35.1" customHeight="1" x14ac:dyDescent="0.25">
      <c r="A10" s="915" t="s">
        <v>439</v>
      </c>
      <c r="B10" s="514"/>
      <c r="C10" s="529" t="s">
        <v>6</v>
      </c>
      <c r="D10" s="516"/>
      <c r="E10" s="541"/>
      <c r="F10" s="529" t="s">
        <v>9</v>
      </c>
      <c r="G10" s="516"/>
      <c r="H10" s="529" t="s">
        <v>7</v>
      </c>
      <c r="I10" s="516"/>
      <c r="J10" s="529" t="s">
        <v>10</v>
      </c>
      <c r="K10" s="514"/>
      <c r="L10" s="529" t="s">
        <v>8</v>
      </c>
      <c r="M10" s="514"/>
      <c r="N10" s="541"/>
      <c r="O10" s="529" t="s">
        <v>11</v>
      </c>
      <c r="P10" s="514"/>
      <c r="Q10" s="541"/>
      <c r="R10" s="529" t="s">
        <v>315</v>
      </c>
      <c r="S10" s="514"/>
      <c r="T10" s="529" t="s">
        <v>316</v>
      </c>
      <c r="U10" s="514"/>
      <c r="V10" s="529" t="s">
        <v>14</v>
      </c>
      <c r="W10" s="514"/>
      <c r="X10" s="541"/>
      <c r="Y10" s="529" t="s">
        <v>15</v>
      </c>
      <c r="Z10" s="514"/>
      <c r="AA10" s="529" t="s">
        <v>16</v>
      </c>
      <c r="AB10" s="514"/>
      <c r="AC10" s="529" t="s">
        <v>17</v>
      </c>
      <c r="AD10" s="514"/>
    </row>
    <row r="11" spans="1:30" s="525" customFormat="1" ht="20.100000000000001" customHeight="1" x14ac:dyDescent="0.35">
      <c r="A11" s="915"/>
      <c r="B11" s="520"/>
      <c r="C11" s="535">
        <v>4.32</v>
      </c>
      <c r="D11" s="522"/>
      <c r="E11" s="542"/>
      <c r="F11" s="535">
        <v>4.59</v>
      </c>
      <c r="G11" s="522"/>
      <c r="H11" s="535">
        <v>4.2699999999999996</v>
      </c>
      <c r="I11" s="522"/>
      <c r="J11" s="535">
        <v>4.4400000000000004</v>
      </c>
      <c r="K11" s="520"/>
      <c r="L11" s="535">
        <v>4.58</v>
      </c>
      <c r="M11" s="520"/>
      <c r="N11" s="542"/>
      <c r="O11" s="535">
        <v>4.66</v>
      </c>
      <c r="P11" s="520"/>
      <c r="Q11" s="542"/>
      <c r="R11" s="535">
        <v>4.97</v>
      </c>
      <c r="S11" s="520"/>
      <c r="T11" s="535">
        <v>5.28</v>
      </c>
      <c r="U11" s="520"/>
      <c r="V11" s="535">
        <v>5.0599999999999996</v>
      </c>
      <c r="W11" s="520"/>
      <c r="X11" s="542"/>
      <c r="Y11" s="535">
        <v>5.45</v>
      </c>
      <c r="Z11" s="520"/>
      <c r="AA11" s="535">
        <v>5.23</v>
      </c>
      <c r="AB11" s="520"/>
      <c r="AC11" s="535">
        <v>4.99</v>
      </c>
      <c r="AD11" s="520"/>
    </row>
    <row r="12" spans="1:30" ht="5.0999999999999996" customHeight="1" x14ac:dyDescent="0.25">
      <c r="A12" s="526"/>
      <c r="C12" s="513"/>
      <c r="D12" s="364"/>
      <c r="E12" s="540"/>
      <c r="F12" s="373"/>
      <c r="G12" s="364"/>
      <c r="H12" s="373"/>
      <c r="I12" s="364"/>
      <c r="J12" s="373"/>
      <c r="L12" s="373"/>
      <c r="N12" s="540"/>
      <c r="O12" s="373"/>
      <c r="Q12" s="540"/>
      <c r="R12" s="373"/>
      <c r="T12" s="373"/>
      <c r="V12" s="373"/>
      <c r="X12" s="540"/>
      <c r="Y12" s="310"/>
      <c r="AA12" s="310"/>
      <c r="AC12" s="310"/>
    </row>
    <row r="13" spans="1:30" s="528" customFormat="1" ht="35.1" customHeight="1" x14ac:dyDescent="0.25">
      <c r="A13" s="917" t="s">
        <v>521</v>
      </c>
      <c r="C13" s="543" t="s">
        <v>441</v>
      </c>
      <c r="D13" s="530"/>
      <c r="E13" s="531"/>
      <c r="F13" s="543" t="s">
        <v>451</v>
      </c>
      <c r="G13" s="530"/>
      <c r="H13" s="543" t="s">
        <v>446</v>
      </c>
      <c r="I13" s="530"/>
      <c r="J13" s="543" t="s">
        <v>178</v>
      </c>
      <c r="L13" s="543" t="s">
        <v>8</v>
      </c>
      <c r="N13" s="531"/>
      <c r="O13" s="543" t="s">
        <v>454</v>
      </c>
      <c r="Q13" s="531"/>
      <c r="R13" s="543" t="s">
        <v>462</v>
      </c>
      <c r="T13" s="543" t="s">
        <v>465</v>
      </c>
      <c r="V13" s="543" t="s">
        <v>14</v>
      </c>
      <c r="X13" s="531"/>
      <c r="Y13" s="543" t="s">
        <v>15</v>
      </c>
      <c r="AA13" s="543" t="s">
        <v>468</v>
      </c>
      <c r="AC13" s="543" t="s">
        <v>17</v>
      </c>
    </row>
    <row r="14" spans="1:30" s="525" customFormat="1" ht="20.100000000000001" customHeight="1" x14ac:dyDescent="0.35">
      <c r="A14" s="917"/>
      <c r="B14" s="534"/>
      <c r="C14" s="535">
        <v>4.07</v>
      </c>
      <c r="D14" s="536"/>
      <c r="E14" s="537"/>
      <c r="F14" s="535">
        <v>4.6500000000000004</v>
      </c>
      <c r="G14" s="536"/>
      <c r="H14" s="535">
        <v>4.3600000000000003</v>
      </c>
      <c r="I14" s="536"/>
      <c r="J14" s="535">
        <v>4.4400000000000004</v>
      </c>
      <c r="K14" s="534"/>
      <c r="L14" s="535">
        <v>4.58</v>
      </c>
      <c r="M14" s="534"/>
      <c r="N14" s="537"/>
      <c r="O14" s="535">
        <v>4.6900000000000004</v>
      </c>
      <c r="P14" s="534"/>
      <c r="Q14" s="537"/>
      <c r="R14" s="535">
        <v>5.04</v>
      </c>
      <c r="S14" s="534"/>
      <c r="T14" s="535">
        <v>5.0999999999999996</v>
      </c>
      <c r="U14" s="534"/>
      <c r="V14" s="535">
        <v>5.0599999999999996</v>
      </c>
      <c r="W14" s="534"/>
      <c r="X14" s="537"/>
      <c r="Y14" s="535">
        <v>5.29</v>
      </c>
      <c r="Z14" s="534"/>
      <c r="AA14" s="535">
        <v>5.78</v>
      </c>
      <c r="AB14" s="534"/>
      <c r="AC14" s="535">
        <v>4.97</v>
      </c>
      <c r="AD14" s="534"/>
    </row>
    <row r="15" spans="1:30" ht="5.0999999999999996" customHeight="1" x14ac:dyDescent="0.25">
      <c r="C15" s="532"/>
      <c r="D15" s="364"/>
      <c r="E15" s="540"/>
      <c r="F15" s="373"/>
      <c r="G15" s="364"/>
      <c r="H15" s="544"/>
      <c r="I15" s="364"/>
      <c r="J15" s="527"/>
      <c r="L15" s="527"/>
      <c r="N15" s="540"/>
      <c r="O15" s="373"/>
      <c r="Q15" s="540"/>
      <c r="R15" s="373"/>
      <c r="T15" s="373"/>
      <c r="V15" s="527"/>
      <c r="X15" s="540"/>
      <c r="Y15" s="310"/>
      <c r="AA15" s="310"/>
      <c r="AC15" s="310"/>
    </row>
    <row r="16" spans="1:30" s="528" customFormat="1" ht="35.1" customHeight="1" x14ac:dyDescent="0.25">
      <c r="C16" s="543" t="s">
        <v>442</v>
      </c>
      <c r="D16" s="530"/>
      <c r="E16" s="531"/>
      <c r="F16" s="543" t="s">
        <v>452</v>
      </c>
      <c r="G16" s="530"/>
      <c r="H16" s="543" t="s">
        <v>447</v>
      </c>
      <c r="I16" s="530"/>
      <c r="J16" s="533"/>
      <c r="L16" s="533"/>
      <c r="N16" s="531"/>
      <c r="O16" s="543" t="s">
        <v>455</v>
      </c>
      <c r="Q16" s="531"/>
      <c r="R16" s="543" t="s">
        <v>463</v>
      </c>
      <c r="T16" s="543" t="s">
        <v>466</v>
      </c>
      <c r="V16" s="533"/>
      <c r="X16" s="531"/>
      <c r="Y16" s="543" t="s">
        <v>481</v>
      </c>
      <c r="AA16" s="543" t="s">
        <v>469</v>
      </c>
      <c r="AC16" s="693" t="s">
        <v>472</v>
      </c>
    </row>
    <row r="17" spans="1:30" s="525" customFormat="1" ht="20.100000000000001" customHeight="1" x14ac:dyDescent="0.35">
      <c r="A17" s="534"/>
      <c r="B17" s="534"/>
      <c r="C17" s="535">
        <v>5.0199999999999996</v>
      </c>
      <c r="D17" s="536"/>
      <c r="E17" s="537"/>
      <c r="F17" s="535">
        <v>4.54</v>
      </c>
      <c r="G17" s="536"/>
      <c r="H17" s="535">
        <v>4.33</v>
      </c>
      <c r="I17" s="536"/>
      <c r="J17" s="545"/>
      <c r="K17" s="546"/>
      <c r="L17" s="545"/>
      <c r="M17" s="534"/>
      <c r="N17" s="537"/>
      <c r="O17" s="535">
        <v>4.92</v>
      </c>
      <c r="P17" s="534"/>
      <c r="Q17" s="537"/>
      <c r="R17" s="535">
        <v>4.9400000000000004</v>
      </c>
      <c r="S17" s="534"/>
      <c r="T17" s="535">
        <v>5.8</v>
      </c>
      <c r="U17" s="534"/>
      <c r="V17" s="539"/>
      <c r="W17" s="534"/>
      <c r="X17" s="537"/>
      <c r="Y17" s="535">
        <v>5.64</v>
      </c>
      <c r="Z17" s="534"/>
      <c r="AA17" s="535">
        <v>4.71</v>
      </c>
      <c r="AB17" s="534"/>
      <c r="AC17" s="535">
        <v>4.99</v>
      </c>
      <c r="AD17" s="534"/>
    </row>
    <row r="18" spans="1:30" ht="5.0999999999999996" customHeight="1" x14ac:dyDescent="0.25">
      <c r="C18" s="532"/>
      <c r="D18" s="364"/>
      <c r="E18" s="540"/>
      <c r="F18" s="373"/>
      <c r="G18" s="364"/>
      <c r="H18" s="373"/>
      <c r="I18" s="364"/>
      <c r="J18" s="547"/>
      <c r="K18" s="548"/>
      <c r="L18" s="547"/>
      <c r="N18" s="540"/>
      <c r="O18" s="373"/>
      <c r="Q18" s="540"/>
      <c r="R18" s="373"/>
      <c r="T18" s="373"/>
      <c r="V18" s="527"/>
      <c r="X18" s="540"/>
      <c r="AA18" s="310"/>
    </row>
    <row r="19" spans="1:30" s="528" customFormat="1" ht="35.1" customHeight="1" x14ac:dyDescent="0.25">
      <c r="C19" s="543" t="s">
        <v>443</v>
      </c>
      <c r="D19" s="530"/>
      <c r="E19" s="531"/>
      <c r="F19" s="543" t="s">
        <v>522</v>
      </c>
      <c r="G19" s="530"/>
      <c r="H19" s="543" t="s">
        <v>448</v>
      </c>
      <c r="I19" s="530"/>
      <c r="J19" s="549"/>
      <c r="K19" s="550"/>
      <c r="L19" s="551"/>
      <c r="N19" s="531"/>
      <c r="O19" s="543" t="s">
        <v>456</v>
      </c>
      <c r="Q19" s="531"/>
      <c r="R19" s="693" t="s">
        <v>464</v>
      </c>
      <c r="T19" s="543" t="s">
        <v>90</v>
      </c>
      <c r="V19" s="533"/>
      <c r="X19" s="531"/>
      <c r="Y19" s="533"/>
      <c r="AA19" s="543" t="s">
        <v>470</v>
      </c>
      <c r="AC19" s="533"/>
    </row>
    <row r="20" spans="1:30" s="525" customFormat="1" ht="20.100000000000001" customHeight="1" x14ac:dyDescent="0.35">
      <c r="A20" s="534"/>
      <c r="B20" s="534"/>
      <c r="C20" s="535">
        <v>3.95</v>
      </c>
      <c r="D20" s="536"/>
      <c r="E20" s="537"/>
      <c r="F20" s="535" t="s">
        <v>91</v>
      </c>
      <c r="G20" s="536"/>
      <c r="H20" s="535">
        <v>4.17</v>
      </c>
      <c r="I20" s="536"/>
      <c r="J20" s="545"/>
      <c r="K20" s="546"/>
      <c r="L20" s="552"/>
      <c r="M20" s="534"/>
      <c r="N20" s="537"/>
      <c r="O20" s="535">
        <v>4.49</v>
      </c>
      <c r="P20" s="534"/>
      <c r="Q20" s="537"/>
      <c r="R20" s="535">
        <v>4.91</v>
      </c>
      <c r="S20" s="534"/>
      <c r="T20" s="535">
        <v>5.24</v>
      </c>
      <c r="U20" s="534"/>
      <c r="V20" s="539"/>
      <c r="W20" s="534"/>
      <c r="X20" s="537"/>
      <c r="Y20" s="553"/>
      <c r="Z20" s="534"/>
      <c r="AA20" s="535">
        <v>5.25</v>
      </c>
      <c r="AB20" s="534"/>
      <c r="AC20" s="553"/>
      <c r="AD20" s="534"/>
    </row>
    <row r="21" spans="1:30" ht="5.0999999999999996" customHeight="1" x14ac:dyDescent="0.25">
      <c r="C21" s="532"/>
      <c r="D21" s="364"/>
      <c r="E21" s="540"/>
      <c r="F21" s="373"/>
      <c r="G21" s="364"/>
      <c r="H21" s="373"/>
      <c r="I21" s="364"/>
      <c r="J21" s="547"/>
      <c r="K21" s="548"/>
      <c r="L21" s="547"/>
      <c r="N21" s="540"/>
      <c r="O21" s="373"/>
      <c r="Q21" s="540"/>
      <c r="R21" s="527"/>
      <c r="T21" s="373"/>
      <c r="V21" s="527"/>
      <c r="X21" s="540"/>
      <c r="AA21" s="310"/>
    </row>
    <row r="22" spans="1:30" s="528" customFormat="1" ht="35.1" customHeight="1" x14ac:dyDescent="0.25">
      <c r="C22" s="543" t="s">
        <v>444</v>
      </c>
      <c r="D22" s="530"/>
      <c r="E22" s="531"/>
      <c r="F22" s="532"/>
      <c r="G22" s="530"/>
      <c r="H22" s="543" t="s">
        <v>449</v>
      </c>
      <c r="I22" s="530"/>
      <c r="J22" s="549"/>
      <c r="K22" s="550"/>
      <c r="L22" s="551"/>
      <c r="N22" s="531"/>
      <c r="O22" s="543" t="s">
        <v>457</v>
      </c>
      <c r="Q22" s="531"/>
      <c r="R22" s="533"/>
      <c r="T22" s="543" t="s">
        <v>467</v>
      </c>
      <c r="V22" s="533"/>
      <c r="X22" s="531"/>
      <c r="Y22" s="533"/>
      <c r="AA22" s="543" t="s">
        <v>471</v>
      </c>
      <c r="AC22" s="533"/>
    </row>
    <row r="23" spans="1:30" s="525" customFormat="1" ht="20.100000000000001" customHeight="1" x14ac:dyDescent="0.35">
      <c r="A23" s="534"/>
      <c r="B23" s="534"/>
      <c r="C23" s="535">
        <v>4.25</v>
      </c>
      <c r="D23" s="536"/>
      <c r="E23" s="537"/>
      <c r="F23" s="538"/>
      <c r="G23" s="536"/>
      <c r="H23" s="535">
        <v>4.3499999999999996</v>
      </c>
      <c r="I23" s="536"/>
      <c r="J23" s="545"/>
      <c r="K23" s="546"/>
      <c r="L23" s="552"/>
      <c r="M23" s="534"/>
      <c r="N23" s="537"/>
      <c r="O23" s="535">
        <v>5.03</v>
      </c>
      <c r="P23" s="534"/>
      <c r="Q23" s="537"/>
      <c r="R23" s="539"/>
      <c r="S23" s="534"/>
      <c r="T23" s="535">
        <v>5.09</v>
      </c>
      <c r="U23" s="534"/>
      <c r="V23" s="539"/>
      <c r="W23" s="534"/>
      <c r="X23" s="537"/>
      <c r="Y23" s="553"/>
      <c r="Z23" s="534"/>
      <c r="AA23" s="535">
        <v>5.5</v>
      </c>
      <c r="AB23" s="534"/>
      <c r="AC23" s="553"/>
      <c r="AD23" s="534"/>
    </row>
    <row r="24" spans="1:30" ht="5.0999999999999996" customHeight="1" x14ac:dyDescent="0.25">
      <c r="C24" s="532"/>
      <c r="D24" s="364"/>
      <c r="E24" s="540"/>
      <c r="F24" s="373"/>
      <c r="G24" s="364"/>
      <c r="H24" s="373"/>
      <c r="I24" s="364"/>
      <c r="J24" s="547"/>
      <c r="K24" s="548"/>
      <c r="L24" s="547"/>
      <c r="N24" s="540"/>
      <c r="O24" s="373"/>
      <c r="Q24" s="540"/>
      <c r="R24" s="527"/>
      <c r="T24" s="527"/>
      <c r="V24" s="527"/>
      <c r="X24" s="540"/>
    </row>
    <row r="25" spans="1:30" s="528" customFormat="1" ht="35.1" customHeight="1" x14ac:dyDescent="0.25">
      <c r="C25" s="543" t="s">
        <v>445</v>
      </c>
      <c r="D25" s="530"/>
      <c r="E25" s="531"/>
      <c r="F25" s="532"/>
      <c r="G25" s="530"/>
      <c r="H25" s="543" t="s">
        <v>450</v>
      </c>
      <c r="I25" s="530"/>
      <c r="J25" s="549"/>
      <c r="K25" s="550"/>
      <c r="L25" s="551"/>
      <c r="N25" s="531"/>
      <c r="O25" s="543" t="s">
        <v>458</v>
      </c>
      <c r="Q25" s="531"/>
      <c r="R25" s="533"/>
      <c r="T25" s="533"/>
      <c r="V25" s="533"/>
      <c r="X25" s="531"/>
      <c r="Y25" s="549"/>
      <c r="Z25" s="550"/>
      <c r="AA25" s="549"/>
      <c r="AB25" s="550"/>
      <c r="AC25" s="549"/>
    </row>
    <row r="26" spans="1:30" s="525" customFormat="1" ht="20.100000000000001" customHeight="1" x14ac:dyDescent="0.35">
      <c r="A26" s="534"/>
      <c r="B26" s="534"/>
      <c r="C26" s="535">
        <v>3.9</v>
      </c>
      <c r="D26" s="536"/>
      <c r="E26" s="537"/>
      <c r="F26" s="538"/>
      <c r="G26" s="536"/>
      <c r="H26" s="535">
        <v>4.32</v>
      </c>
      <c r="I26" s="536"/>
      <c r="J26" s="545"/>
      <c r="K26" s="546"/>
      <c r="L26" s="552"/>
      <c r="M26" s="534"/>
      <c r="N26" s="537"/>
      <c r="O26" s="535">
        <v>4.3600000000000003</v>
      </c>
      <c r="P26" s="534"/>
      <c r="Q26" s="537"/>
      <c r="R26" s="539"/>
      <c r="S26" s="534"/>
      <c r="T26" s="539"/>
      <c r="U26" s="534"/>
      <c r="V26" s="539"/>
      <c r="W26" s="534"/>
      <c r="X26" s="537"/>
      <c r="Y26" s="627"/>
      <c r="Z26" s="546"/>
      <c r="AA26" s="627"/>
      <c r="AB26" s="546"/>
      <c r="AC26" s="627"/>
      <c r="AD26" s="534"/>
    </row>
    <row r="27" spans="1:30" ht="5.0999999999999996" customHeight="1" x14ac:dyDescent="0.25">
      <c r="E27" s="540"/>
      <c r="F27" s="527"/>
      <c r="H27" s="527"/>
      <c r="J27" s="527"/>
      <c r="L27" s="527"/>
      <c r="N27" s="540"/>
      <c r="O27" s="373"/>
      <c r="Q27" s="540"/>
      <c r="R27" s="527"/>
      <c r="T27" s="527"/>
      <c r="V27" s="527"/>
      <c r="X27" s="540"/>
      <c r="Y27" s="628"/>
      <c r="Z27" s="548"/>
      <c r="AA27" s="628"/>
      <c r="AB27" s="548"/>
      <c r="AC27" s="628"/>
    </row>
    <row r="28" spans="1:30" s="528" customFormat="1" ht="35.1" customHeight="1" x14ac:dyDescent="0.25">
      <c r="C28" s="533"/>
      <c r="E28" s="531"/>
      <c r="F28" s="533"/>
      <c r="H28" s="533"/>
      <c r="J28" s="533"/>
      <c r="L28" s="533"/>
      <c r="N28" s="531"/>
      <c r="O28" s="543" t="s">
        <v>459</v>
      </c>
      <c r="Q28" s="531"/>
      <c r="R28" s="533"/>
      <c r="T28" s="533"/>
      <c r="V28" s="533"/>
      <c r="X28" s="531"/>
      <c r="Y28" s="549"/>
      <c r="Z28" s="550"/>
      <c r="AA28" s="549"/>
      <c r="AB28" s="550"/>
      <c r="AC28" s="549"/>
    </row>
    <row r="29" spans="1:30" ht="20.100000000000001" customHeight="1" x14ac:dyDescent="0.25">
      <c r="B29" s="364"/>
      <c r="C29" s="532"/>
      <c r="D29" s="364"/>
      <c r="E29" s="540"/>
      <c r="F29" s="373"/>
      <c r="G29" s="364"/>
      <c r="H29" s="373"/>
      <c r="J29" s="527"/>
      <c r="L29" s="527"/>
      <c r="N29" s="540"/>
      <c r="O29" s="535">
        <v>4.28</v>
      </c>
      <c r="Q29" s="540"/>
      <c r="R29" s="527"/>
      <c r="T29" s="527"/>
      <c r="V29" s="527"/>
      <c r="X29" s="540"/>
      <c r="AB29" s="364"/>
      <c r="AD29" s="364"/>
    </row>
    <row r="30" spans="1:30" ht="5.0999999999999996" customHeight="1" x14ac:dyDescent="0.25">
      <c r="B30" s="364"/>
      <c r="C30" s="532"/>
      <c r="D30" s="364"/>
      <c r="E30" s="540"/>
      <c r="F30" s="373"/>
      <c r="G30" s="364"/>
      <c r="H30" s="373"/>
      <c r="J30" s="527"/>
      <c r="L30" s="527"/>
      <c r="N30" s="540"/>
      <c r="O30" s="373"/>
      <c r="Q30" s="540"/>
      <c r="R30" s="527"/>
      <c r="T30" s="527"/>
      <c r="V30" s="527"/>
      <c r="X30" s="540"/>
      <c r="AB30" s="364"/>
      <c r="AD30" s="364"/>
    </row>
    <row r="31" spans="1:30" s="528" customFormat="1" ht="35.1" customHeight="1" x14ac:dyDescent="0.25">
      <c r="B31" s="530"/>
      <c r="C31" s="907"/>
      <c r="D31" s="530"/>
      <c r="E31" s="531"/>
      <c r="F31" s="918"/>
      <c r="G31" s="918"/>
      <c r="H31" s="918"/>
      <c r="I31" s="918"/>
      <c r="J31" s="918"/>
      <c r="K31" s="918"/>
      <c r="L31" s="918"/>
      <c r="N31" s="531"/>
      <c r="O31" s="543" t="s">
        <v>460</v>
      </c>
      <c r="Q31" s="531"/>
      <c r="R31" s="533"/>
      <c r="T31" s="533"/>
      <c r="V31" s="533"/>
      <c r="X31" s="531"/>
      <c r="Y31" s="912" t="s">
        <v>317</v>
      </c>
      <c r="AA31" s="913" t="s">
        <v>318</v>
      </c>
      <c r="AB31" s="907"/>
      <c r="AC31" s="914" t="s">
        <v>319</v>
      </c>
      <c r="AD31" s="907"/>
    </row>
    <row r="32" spans="1:30" ht="20.100000000000001" customHeight="1" x14ac:dyDescent="0.25">
      <c r="B32" s="364"/>
      <c r="C32" s="907"/>
      <c r="D32" s="364"/>
      <c r="E32" s="540"/>
      <c r="F32" s="909"/>
      <c r="G32" s="909"/>
      <c r="H32" s="909"/>
      <c r="I32" s="909"/>
      <c r="J32" s="909"/>
      <c r="K32" s="909"/>
      <c r="L32" s="909"/>
      <c r="N32" s="540"/>
      <c r="O32" s="535">
        <v>4.8099999999999996</v>
      </c>
      <c r="Q32" s="540"/>
      <c r="R32" s="527"/>
      <c r="T32" s="527"/>
      <c r="V32" s="527"/>
      <c r="X32" s="540"/>
      <c r="Y32" s="912"/>
      <c r="AA32" s="913"/>
      <c r="AB32" s="907"/>
      <c r="AC32" s="914"/>
      <c r="AD32" s="907"/>
    </row>
    <row r="33" spans="2:31" ht="5.0999999999999996" customHeight="1" x14ac:dyDescent="0.25">
      <c r="B33" s="364"/>
      <c r="C33" s="532"/>
      <c r="D33" s="364"/>
      <c r="E33" s="540"/>
      <c r="F33" s="373"/>
      <c r="G33" s="554"/>
      <c r="H33" s="373"/>
      <c r="I33" s="555"/>
      <c r="J33" s="527"/>
      <c r="K33" s="555"/>
      <c r="L33" s="527"/>
      <c r="N33" s="540"/>
      <c r="O33" s="373"/>
      <c r="Q33" s="540"/>
      <c r="R33" s="527"/>
      <c r="T33" s="527"/>
      <c r="V33" s="527"/>
      <c r="X33" s="540"/>
      <c r="Y33" s="512"/>
      <c r="AA33" s="527"/>
      <c r="AB33" s="373"/>
      <c r="AC33" s="527"/>
      <c r="AD33" s="373"/>
    </row>
    <row r="34" spans="2:31" s="528" customFormat="1" ht="35.1" customHeight="1" x14ac:dyDescent="0.25">
      <c r="B34" s="530"/>
      <c r="C34" s="907"/>
      <c r="D34" s="530"/>
      <c r="E34" s="531"/>
      <c r="F34" s="909"/>
      <c r="G34" s="909"/>
      <c r="H34" s="909"/>
      <c r="I34" s="909"/>
      <c r="J34" s="909"/>
      <c r="K34" s="909"/>
      <c r="L34" s="909"/>
      <c r="N34" s="531"/>
      <c r="O34" s="543" t="s">
        <v>461</v>
      </c>
      <c r="Q34" s="531"/>
      <c r="R34" s="533"/>
      <c r="T34" s="533"/>
      <c r="V34" s="533"/>
      <c r="X34" s="531"/>
      <c r="Y34" s="910" t="s">
        <v>320</v>
      </c>
      <c r="AA34" s="911" t="s">
        <v>321</v>
      </c>
      <c r="AB34" s="907"/>
      <c r="AC34" s="908" t="s">
        <v>322</v>
      </c>
      <c r="AD34" s="907"/>
    </row>
    <row r="35" spans="2:31" ht="20.100000000000001" customHeight="1" x14ac:dyDescent="0.25">
      <c r="B35" s="364"/>
      <c r="C35" s="907"/>
      <c r="D35" s="364"/>
      <c r="E35" s="540"/>
      <c r="F35" s="909" t="s">
        <v>363</v>
      </c>
      <c r="G35" s="909"/>
      <c r="H35" s="909"/>
      <c r="I35" s="909"/>
      <c r="J35" s="909"/>
      <c r="K35" s="909"/>
      <c r="L35" s="909"/>
      <c r="N35" s="540"/>
      <c r="O35" s="535">
        <v>4.8</v>
      </c>
      <c r="Q35" s="540"/>
      <c r="R35" s="527"/>
      <c r="T35" s="527"/>
      <c r="V35" s="527"/>
      <c r="X35" s="540"/>
      <c r="Y35" s="910"/>
      <c r="AA35" s="911"/>
      <c r="AB35" s="907"/>
      <c r="AC35" s="908"/>
      <c r="AD35" s="907"/>
    </row>
    <row r="36" spans="2:31" x14ac:dyDescent="0.25">
      <c r="B36" s="364"/>
      <c r="C36" s="532"/>
      <c r="D36" s="364"/>
      <c r="E36" s="364"/>
      <c r="F36" s="373"/>
      <c r="G36" s="364"/>
      <c r="H36" s="373"/>
      <c r="J36" s="527"/>
      <c r="L36" s="527"/>
      <c r="O36" s="527"/>
      <c r="R36" s="527"/>
      <c r="T36" s="527"/>
      <c r="V36" s="527"/>
      <c r="AB36" s="364"/>
      <c r="AD36" s="364"/>
    </row>
    <row r="37" spans="2:31" x14ac:dyDescent="0.25">
      <c r="AB37" s="364"/>
    </row>
    <row r="40" spans="2:31" x14ac:dyDescent="0.25">
      <c r="V40" s="373"/>
      <c r="W40" s="364"/>
      <c r="X40" s="364"/>
      <c r="Y40" s="373"/>
      <c r="Z40" s="364"/>
      <c r="AA40" s="373"/>
      <c r="AB40" s="364"/>
      <c r="AC40" s="373"/>
      <c r="AD40" s="364"/>
      <c r="AE40" s="364"/>
    </row>
    <row r="41" spans="2:31" x14ac:dyDescent="0.25">
      <c r="V41" s="373"/>
      <c r="W41" s="364"/>
      <c r="X41" s="364"/>
      <c r="Y41" s="907"/>
      <c r="Z41" s="530"/>
      <c r="AA41" s="907"/>
      <c r="AB41" s="907"/>
      <c r="AC41" s="907"/>
      <c r="AD41" s="364"/>
      <c r="AE41" s="364"/>
    </row>
    <row r="42" spans="2:31" x14ac:dyDescent="0.25">
      <c r="V42" s="373"/>
      <c r="W42" s="364"/>
      <c r="X42" s="364"/>
      <c r="Y42" s="907"/>
      <c r="Z42" s="364"/>
      <c r="AA42" s="907"/>
      <c r="AB42" s="907"/>
      <c r="AC42" s="907"/>
      <c r="AD42" s="364"/>
      <c r="AE42" s="364"/>
    </row>
    <row r="43" spans="2:31" x14ac:dyDescent="0.25">
      <c r="V43" s="373"/>
      <c r="W43" s="364"/>
      <c r="X43" s="364"/>
      <c r="Y43" s="532"/>
      <c r="Z43" s="364"/>
      <c r="AA43" s="373"/>
      <c r="AB43" s="373"/>
      <c r="AC43" s="373"/>
      <c r="AD43" s="364"/>
      <c r="AE43" s="364"/>
    </row>
    <row r="44" spans="2:31" x14ac:dyDescent="0.25">
      <c r="V44" s="373"/>
      <c r="W44" s="364"/>
      <c r="X44" s="364"/>
      <c r="Y44" s="907"/>
      <c r="Z44" s="530"/>
      <c r="AA44" s="907"/>
      <c r="AB44" s="907"/>
      <c r="AC44" s="907"/>
      <c r="AD44" s="364"/>
      <c r="AE44" s="364"/>
    </row>
    <row r="45" spans="2:31" x14ac:dyDescent="0.25">
      <c r="V45" s="373"/>
      <c r="W45" s="364"/>
      <c r="X45" s="364"/>
      <c r="Y45" s="907"/>
      <c r="Z45" s="364"/>
      <c r="AA45" s="907"/>
      <c r="AB45" s="907"/>
      <c r="AC45" s="907"/>
      <c r="AD45" s="364"/>
      <c r="AE45" s="364"/>
    </row>
    <row r="46" spans="2:31" x14ac:dyDescent="0.25">
      <c r="V46" s="373"/>
      <c r="W46" s="364"/>
      <c r="X46" s="364"/>
      <c r="Y46" s="373"/>
      <c r="Z46" s="364"/>
      <c r="AA46" s="373"/>
      <c r="AB46" s="364"/>
      <c r="AC46" s="373"/>
      <c r="AD46" s="364"/>
      <c r="AE46" s="364"/>
    </row>
  </sheetData>
  <sheetProtection password="C6D6" sheet="1" objects="1" scenarios="1"/>
  <mergeCells count="28">
    <mergeCell ref="F32:L32"/>
    <mergeCell ref="A4:A5"/>
    <mergeCell ref="A7:A8"/>
    <mergeCell ref="A10:A11"/>
    <mergeCell ref="A13:A14"/>
    <mergeCell ref="C31:C32"/>
    <mergeCell ref="F31:L31"/>
    <mergeCell ref="Y31:Y32"/>
    <mergeCell ref="AA31:AA32"/>
    <mergeCell ref="AB31:AB32"/>
    <mergeCell ref="AC31:AC32"/>
    <mergeCell ref="AD31:AD32"/>
    <mergeCell ref="C34:C35"/>
    <mergeCell ref="F34:L34"/>
    <mergeCell ref="Y34:Y35"/>
    <mergeCell ref="AA34:AA35"/>
    <mergeCell ref="AB34:AB35"/>
    <mergeCell ref="F35:L35"/>
    <mergeCell ref="Y44:Y45"/>
    <mergeCell ref="AA44:AA45"/>
    <mergeCell ref="AB44:AB45"/>
    <mergeCell ref="AC44:AC45"/>
    <mergeCell ref="AD34:AD35"/>
    <mergeCell ref="Y41:Y42"/>
    <mergeCell ref="AA41:AA42"/>
    <mergeCell ref="AB41:AB42"/>
    <mergeCell ref="AC41:AC42"/>
    <mergeCell ref="AC34:AC35"/>
  </mergeCells>
  <conditionalFormatting sqref="C8 C11 C14 C17">
    <cfRule type="cellIs" dxfId="1000" priority="307" operator="lessThanOrEqual">
      <formula>3.32</formula>
    </cfRule>
    <cfRule type="cellIs" dxfId="999" priority="308" operator="lessThanOrEqual">
      <formula>3.81</formula>
    </cfRule>
    <cfRule type="cellIs" dxfId="998" priority="309" operator="lessThanOrEqual">
      <formula>4.28</formula>
    </cfRule>
    <cfRule type="cellIs" dxfId="997" priority="310" operator="greaterThanOrEqual">
      <formula>6.19</formula>
    </cfRule>
    <cfRule type="cellIs" dxfId="996" priority="311" operator="greaterThanOrEqual">
      <formula>5.71</formula>
    </cfRule>
    <cfRule type="cellIs" dxfId="995" priority="312" operator="greaterThanOrEqual">
      <formula>5.24</formula>
    </cfRule>
  </conditionalFormatting>
  <conditionalFormatting sqref="C20">
    <cfRule type="cellIs" dxfId="994" priority="301" operator="lessThanOrEqual">
      <formula>3.32</formula>
    </cfRule>
    <cfRule type="cellIs" dxfId="993" priority="302" operator="lessThanOrEqual">
      <formula>3.81</formula>
    </cfRule>
    <cfRule type="cellIs" dxfId="992" priority="303" operator="lessThanOrEqual">
      <formula>4.28</formula>
    </cfRule>
    <cfRule type="cellIs" dxfId="991" priority="304" operator="greaterThanOrEqual">
      <formula>6.19</formula>
    </cfRule>
    <cfRule type="cellIs" dxfId="990" priority="305" operator="greaterThanOrEqual">
      <formula>5.71</formula>
    </cfRule>
    <cfRule type="cellIs" dxfId="989" priority="306" operator="greaterThanOrEqual">
      <formula>5.24</formula>
    </cfRule>
  </conditionalFormatting>
  <conditionalFormatting sqref="C23">
    <cfRule type="cellIs" dxfId="988" priority="295" operator="lessThanOrEqual">
      <formula>3.32</formula>
    </cfRule>
    <cfRule type="cellIs" dxfId="987" priority="296" operator="lessThanOrEqual">
      <formula>3.81</formula>
    </cfRule>
    <cfRule type="cellIs" dxfId="986" priority="297" operator="lessThanOrEqual">
      <formula>4.28</formula>
    </cfRule>
    <cfRule type="cellIs" dxfId="985" priority="298" operator="greaterThanOrEqual">
      <formula>6.19</formula>
    </cfRule>
    <cfRule type="cellIs" dxfId="984" priority="299" operator="greaterThanOrEqual">
      <formula>5.71</formula>
    </cfRule>
    <cfRule type="cellIs" dxfId="983" priority="300" operator="greaterThanOrEqual">
      <formula>5.24</formula>
    </cfRule>
  </conditionalFormatting>
  <conditionalFormatting sqref="C26">
    <cfRule type="cellIs" dxfId="982" priority="289" operator="lessThanOrEqual">
      <formula>3.32</formula>
    </cfRule>
    <cfRule type="cellIs" dxfId="981" priority="290" operator="lessThanOrEqual">
      <formula>3.81</formula>
    </cfRule>
    <cfRule type="cellIs" dxfId="980" priority="291" operator="lessThanOrEqual">
      <formula>4.28</formula>
    </cfRule>
    <cfRule type="cellIs" dxfId="979" priority="292" operator="greaterThanOrEqual">
      <formula>6.19</formula>
    </cfRule>
    <cfRule type="cellIs" dxfId="978" priority="293" operator="greaterThanOrEqual">
      <formula>5.71</formula>
    </cfRule>
    <cfRule type="cellIs" dxfId="977" priority="294" operator="greaterThanOrEqual">
      <formula>5.24</formula>
    </cfRule>
  </conditionalFormatting>
  <conditionalFormatting sqref="F8">
    <cfRule type="cellIs" dxfId="976" priority="283" operator="lessThanOrEqual">
      <formula>3.32</formula>
    </cfRule>
    <cfRule type="cellIs" dxfId="975" priority="284" operator="lessThanOrEqual">
      <formula>3.81</formula>
    </cfRule>
    <cfRule type="cellIs" dxfId="974" priority="285" operator="lessThanOrEqual">
      <formula>4.28</formula>
    </cfRule>
    <cfRule type="cellIs" dxfId="973" priority="286" operator="greaterThanOrEqual">
      <formula>6.19</formula>
    </cfRule>
    <cfRule type="cellIs" dxfId="972" priority="287" operator="greaterThanOrEqual">
      <formula>5.71</formula>
    </cfRule>
    <cfRule type="cellIs" dxfId="971" priority="288" operator="greaterThanOrEqual">
      <formula>5.24</formula>
    </cfRule>
  </conditionalFormatting>
  <conditionalFormatting sqref="F11">
    <cfRule type="cellIs" dxfId="970" priority="277" operator="lessThanOrEqual">
      <formula>3.32</formula>
    </cfRule>
    <cfRule type="cellIs" dxfId="969" priority="278" operator="lessThanOrEqual">
      <formula>3.81</formula>
    </cfRule>
    <cfRule type="cellIs" dxfId="968" priority="279" operator="lessThanOrEqual">
      <formula>4.28</formula>
    </cfRule>
    <cfRule type="cellIs" dxfId="967" priority="280" operator="greaterThanOrEqual">
      <formula>6.19</formula>
    </cfRule>
    <cfRule type="cellIs" dxfId="966" priority="281" operator="greaterThanOrEqual">
      <formula>5.71</formula>
    </cfRule>
    <cfRule type="cellIs" dxfId="965" priority="282" operator="greaterThanOrEqual">
      <formula>5.24</formula>
    </cfRule>
  </conditionalFormatting>
  <conditionalFormatting sqref="F14">
    <cfRule type="cellIs" dxfId="964" priority="271" operator="lessThanOrEqual">
      <formula>3.32</formula>
    </cfRule>
    <cfRule type="cellIs" dxfId="963" priority="272" operator="lessThanOrEqual">
      <formula>3.81</formula>
    </cfRule>
    <cfRule type="cellIs" dxfId="962" priority="273" operator="lessThanOrEqual">
      <formula>4.28</formula>
    </cfRule>
    <cfRule type="cellIs" dxfId="961" priority="274" operator="greaterThanOrEqual">
      <formula>6.19</formula>
    </cfRule>
    <cfRule type="cellIs" dxfId="960" priority="275" operator="greaterThanOrEqual">
      <formula>5.71</formula>
    </cfRule>
    <cfRule type="cellIs" dxfId="959" priority="276" operator="greaterThanOrEqual">
      <formula>5.24</formula>
    </cfRule>
  </conditionalFormatting>
  <conditionalFormatting sqref="F17">
    <cfRule type="cellIs" dxfId="958" priority="265" operator="lessThanOrEqual">
      <formula>3.32</formula>
    </cfRule>
    <cfRule type="cellIs" dxfId="957" priority="266" operator="lessThanOrEqual">
      <formula>3.81</formula>
    </cfRule>
    <cfRule type="cellIs" dxfId="956" priority="267" operator="lessThanOrEqual">
      <formula>4.28</formula>
    </cfRule>
    <cfRule type="cellIs" dxfId="955" priority="268" operator="greaterThanOrEqual">
      <formula>6.19</formula>
    </cfRule>
    <cfRule type="cellIs" dxfId="954" priority="269" operator="greaterThanOrEqual">
      <formula>5.71</formula>
    </cfRule>
    <cfRule type="cellIs" dxfId="953" priority="270" operator="greaterThanOrEqual">
      <formula>5.24</formula>
    </cfRule>
  </conditionalFormatting>
  <conditionalFormatting sqref="H11">
    <cfRule type="cellIs" dxfId="952" priority="259" operator="lessThanOrEqual">
      <formula>3.32</formula>
    </cfRule>
    <cfRule type="cellIs" dxfId="951" priority="260" operator="lessThanOrEqual">
      <formula>3.81</formula>
    </cfRule>
    <cfRule type="cellIs" dxfId="950" priority="261" operator="lessThanOrEqual">
      <formula>4.28</formula>
    </cfRule>
    <cfRule type="cellIs" dxfId="949" priority="262" operator="greaterThanOrEqual">
      <formula>6.19</formula>
    </cfRule>
    <cfRule type="cellIs" dxfId="948" priority="263" operator="greaterThanOrEqual">
      <formula>5.71</formula>
    </cfRule>
    <cfRule type="cellIs" dxfId="947" priority="264" operator="greaterThanOrEqual">
      <formula>5.24</formula>
    </cfRule>
  </conditionalFormatting>
  <conditionalFormatting sqref="H14">
    <cfRule type="cellIs" dxfId="946" priority="253" operator="lessThanOrEqual">
      <formula>3.32</formula>
    </cfRule>
    <cfRule type="cellIs" dxfId="945" priority="254" operator="lessThanOrEqual">
      <formula>3.81</formula>
    </cfRule>
    <cfRule type="cellIs" dxfId="944" priority="255" operator="lessThanOrEqual">
      <formula>4.28</formula>
    </cfRule>
    <cfRule type="cellIs" dxfId="943" priority="256" operator="greaterThanOrEqual">
      <formula>6.19</formula>
    </cfRule>
    <cfRule type="cellIs" dxfId="942" priority="257" operator="greaterThanOrEqual">
      <formula>5.71</formula>
    </cfRule>
    <cfRule type="cellIs" dxfId="941" priority="258" operator="greaterThanOrEqual">
      <formula>5.24</formula>
    </cfRule>
  </conditionalFormatting>
  <conditionalFormatting sqref="H17">
    <cfRule type="cellIs" dxfId="940" priority="247" operator="lessThanOrEqual">
      <formula>3.32</formula>
    </cfRule>
    <cfRule type="cellIs" dxfId="939" priority="248" operator="lessThanOrEqual">
      <formula>3.81</formula>
    </cfRule>
    <cfRule type="cellIs" dxfId="938" priority="249" operator="lessThanOrEqual">
      <formula>4.28</formula>
    </cfRule>
    <cfRule type="cellIs" dxfId="937" priority="250" operator="greaterThanOrEqual">
      <formula>6.19</formula>
    </cfRule>
    <cfRule type="cellIs" dxfId="936" priority="251" operator="greaterThanOrEqual">
      <formula>5.71</formula>
    </cfRule>
    <cfRule type="cellIs" dxfId="935" priority="252" operator="greaterThanOrEqual">
      <formula>5.24</formula>
    </cfRule>
  </conditionalFormatting>
  <conditionalFormatting sqref="H20">
    <cfRule type="cellIs" dxfId="934" priority="241" operator="lessThanOrEqual">
      <formula>3.32</formula>
    </cfRule>
    <cfRule type="cellIs" dxfId="933" priority="242" operator="lessThanOrEqual">
      <formula>3.81</formula>
    </cfRule>
    <cfRule type="cellIs" dxfId="932" priority="243" operator="lessThanOrEqual">
      <formula>4.28</formula>
    </cfRule>
    <cfRule type="cellIs" dxfId="931" priority="244" operator="greaterThanOrEqual">
      <formula>6.19</formula>
    </cfRule>
    <cfRule type="cellIs" dxfId="930" priority="245" operator="greaterThanOrEqual">
      <formula>5.71</formula>
    </cfRule>
    <cfRule type="cellIs" dxfId="929" priority="246" operator="greaterThanOrEqual">
      <formula>5.24</formula>
    </cfRule>
  </conditionalFormatting>
  <conditionalFormatting sqref="H23">
    <cfRule type="cellIs" dxfId="928" priority="235" operator="lessThanOrEqual">
      <formula>3.32</formula>
    </cfRule>
    <cfRule type="cellIs" dxfId="927" priority="236" operator="lessThanOrEqual">
      <formula>3.81</formula>
    </cfRule>
    <cfRule type="cellIs" dxfId="926" priority="237" operator="lessThanOrEqual">
      <formula>4.28</formula>
    </cfRule>
    <cfRule type="cellIs" dxfId="925" priority="238" operator="greaterThanOrEqual">
      <formula>6.19</formula>
    </cfRule>
    <cfRule type="cellIs" dxfId="924" priority="239" operator="greaterThanOrEqual">
      <formula>5.71</formula>
    </cfRule>
    <cfRule type="cellIs" dxfId="923" priority="240" operator="greaterThanOrEqual">
      <formula>5.24</formula>
    </cfRule>
  </conditionalFormatting>
  <conditionalFormatting sqref="H26">
    <cfRule type="cellIs" dxfId="922" priority="229" operator="lessThanOrEqual">
      <formula>3.32</formula>
    </cfRule>
    <cfRule type="cellIs" dxfId="921" priority="230" operator="lessThanOrEqual">
      <formula>3.81</formula>
    </cfRule>
    <cfRule type="cellIs" dxfId="920" priority="231" operator="lessThanOrEqual">
      <formula>4.28</formula>
    </cfRule>
    <cfRule type="cellIs" dxfId="919" priority="232" operator="greaterThanOrEqual">
      <formula>6.19</formula>
    </cfRule>
    <cfRule type="cellIs" dxfId="918" priority="233" operator="greaterThanOrEqual">
      <formula>5.71</formula>
    </cfRule>
    <cfRule type="cellIs" dxfId="917" priority="234" operator="greaterThanOrEqual">
      <formula>5.24</formula>
    </cfRule>
  </conditionalFormatting>
  <conditionalFormatting sqref="J11">
    <cfRule type="cellIs" dxfId="916" priority="223" operator="lessThanOrEqual">
      <formula>3.32</formula>
    </cfRule>
    <cfRule type="cellIs" dxfId="915" priority="224" operator="lessThanOrEqual">
      <formula>3.81</formula>
    </cfRule>
    <cfRule type="cellIs" dxfId="914" priority="225" operator="lessThanOrEqual">
      <formula>4.28</formula>
    </cfRule>
    <cfRule type="cellIs" dxfId="913" priority="226" operator="greaterThanOrEqual">
      <formula>6.19</formula>
    </cfRule>
    <cfRule type="cellIs" dxfId="912" priority="227" operator="greaterThanOrEqual">
      <formula>5.71</formula>
    </cfRule>
    <cfRule type="cellIs" dxfId="911" priority="228" operator="greaterThanOrEqual">
      <formula>5.24</formula>
    </cfRule>
  </conditionalFormatting>
  <conditionalFormatting sqref="J14">
    <cfRule type="cellIs" dxfId="910" priority="217" operator="lessThanOrEqual">
      <formula>3.32</formula>
    </cfRule>
    <cfRule type="cellIs" dxfId="909" priority="218" operator="lessThanOrEqual">
      <formula>3.81</formula>
    </cfRule>
    <cfRule type="cellIs" dxfId="908" priority="219" operator="lessThanOrEqual">
      <formula>4.28</formula>
    </cfRule>
    <cfRule type="cellIs" dxfId="907" priority="220" operator="greaterThanOrEqual">
      <formula>6.19</formula>
    </cfRule>
    <cfRule type="cellIs" dxfId="906" priority="221" operator="greaterThanOrEqual">
      <formula>5.71</formula>
    </cfRule>
    <cfRule type="cellIs" dxfId="905" priority="222" operator="greaterThanOrEqual">
      <formula>5.24</formula>
    </cfRule>
  </conditionalFormatting>
  <conditionalFormatting sqref="L11">
    <cfRule type="cellIs" dxfId="904" priority="211" operator="lessThanOrEqual">
      <formula>3.32</formula>
    </cfRule>
    <cfRule type="cellIs" dxfId="903" priority="212" operator="lessThanOrEqual">
      <formula>3.81</formula>
    </cfRule>
    <cfRule type="cellIs" dxfId="902" priority="213" operator="lessThanOrEqual">
      <formula>4.28</formula>
    </cfRule>
    <cfRule type="cellIs" dxfId="901" priority="214" operator="greaterThanOrEqual">
      <formula>6.19</formula>
    </cfRule>
    <cfRule type="cellIs" dxfId="900" priority="215" operator="greaterThanOrEqual">
      <formula>5.71</formula>
    </cfRule>
    <cfRule type="cellIs" dxfId="899" priority="216" operator="greaterThanOrEqual">
      <formula>5.24</formula>
    </cfRule>
  </conditionalFormatting>
  <conditionalFormatting sqref="L14">
    <cfRule type="cellIs" dxfId="898" priority="205" operator="lessThanOrEqual">
      <formula>3.32</formula>
    </cfRule>
    <cfRule type="cellIs" dxfId="897" priority="206" operator="lessThanOrEqual">
      <formula>3.81</formula>
    </cfRule>
    <cfRule type="cellIs" dxfId="896" priority="207" operator="lessThanOrEqual">
      <formula>4.28</formula>
    </cfRule>
    <cfRule type="cellIs" dxfId="895" priority="208" operator="greaterThanOrEqual">
      <formula>6.19</formula>
    </cfRule>
    <cfRule type="cellIs" dxfId="894" priority="209" operator="greaterThanOrEqual">
      <formula>5.71</formula>
    </cfRule>
    <cfRule type="cellIs" dxfId="893" priority="210" operator="greaterThanOrEqual">
      <formula>5.24</formula>
    </cfRule>
  </conditionalFormatting>
  <conditionalFormatting sqref="O8">
    <cfRule type="cellIs" dxfId="892" priority="199" operator="lessThanOrEqual">
      <formula>3.32</formula>
    </cfRule>
    <cfRule type="cellIs" dxfId="891" priority="200" operator="lessThanOrEqual">
      <formula>3.81</formula>
    </cfRule>
    <cfRule type="cellIs" dxfId="890" priority="201" operator="lessThanOrEqual">
      <formula>4.28</formula>
    </cfRule>
    <cfRule type="cellIs" dxfId="889" priority="202" operator="greaterThanOrEqual">
      <formula>6.19</formula>
    </cfRule>
    <cfRule type="cellIs" dxfId="888" priority="203" operator="greaterThanOrEqual">
      <formula>5.71</formula>
    </cfRule>
    <cfRule type="cellIs" dxfId="887" priority="204" operator="greaterThanOrEqual">
      <formula>5.24</formula>
    </cfRule>
  </conditionalFormatting>
  <conditionalFormatting sqref="O11">
    <cfRule type="cellIs" dxfId="886" priority="193" operator="lessThanOrEqual">
      <formula>3.32</formula>
    </cfRule>
    <cfRule type="cellIs" dxfId="885" priority="194" operator="lessThanOrEqual">
      <formula>3.81</formula>
    </cfRule>
    <cfRule type="cellIs" dxfId="884" priority="195" operator="lessThanOrEqual">
      <formula>4.28</formula>
    </cfRule>
    <cfRule type="cellIs" dxfId="883" priority="196" operator="greaterThanOrEqual">
      <formula>6.19</formula>
    </cfRule>
    <cfRule type="cellIs" dxfId="882" priority="197" operator="greaterThanOrEqual">
      <formula>5.71</formula>
    </cfRule>
    <cfRule type="cellIs" dxfId="881" priority="198" operator="greaterThanOrEqual">
      <formula>5.24</formula>
    </cfRule>
  </conditionalFormatting>
  <conditionalFormatting sqref="O14">
    <cfRule type="cellIs" dxfId="880" priority="187" operator="lessThanOrEqual">
      <formula>3.32</formula>
    </cfRule>
    <cfRule type="cellIs" dxfId="879" priority="188" operator="lessThanOrEqual">
      <formula>3.81</formula>
    </cfRule>
    <cfRule type="cellIs" dxfId="878" priority="189" operator="lessThanOrEqual">
      <formula>4.28</formula>
    </cfRule>
    <cfRule type="cellIs" dxfId="877" priority="190" operator="greaterThanOrEqual">
      <formula>6.19</formula>
    </cfRule>
    <cfRule type="cellIs" dxfId="876" priority="191" operator="greaterThanOrEqual">
      <formula>5.71</formula>
    </cfRule>
    <cfRule type="cellIs" dxfId="875" priority="192" operator="greaterThanOrEqual">
      <formula>5.24</formula>
    </cfRule>
  </conditionalFormatting>
  <conditionalFormatting sqref="O17">
    <cfRule type="cellIs" dxfId="874" priority="181" operator="lessThanOrEqual">
      <formula>3.32</formula>
    </cfRule>
    <cfRule type="cellIs" dxfId="873" priority="182" operator="lessThanOrEqual">
      <formula>3.81</formula>
    </cfRule>
    <cfRule type="cellIs" dxfId="872" priority="183" operator="lessThanOrEqual">
      <formula>4.28</formula>
    </cfRule>
    <cfRule type="cellIs" dxfId="871" priority="184" operator="greaterThanOrEqual">
      <formula>6.19</formula>
    </cfRule>
    <cfRule type="cellIs" dxfId="870" priority="185" operator="greaterThanOrEqual">
      <formula>5.71</formula>
    </cfRule>
    <cfRule type="cellIs" dxfId="869" priority="186" operator="greaterThanOrEqual">
      <formula>5.24</formula>
    </cfRule>
  </conditionalFormatting>
  <conditionalFormatting sqref="O20">
    <cfRule type="cellIs" dxfId="868" priority="175" operator="lessThanOrEqual">
      <formula>3.32</formula>
    </cfRule>
    <cfRule type="cellIs" dxfId="867" priority="176" operator="lessThanOrEqual">
      <formula>3.81</formula>
    </cfRule>
    <cfRule type="cellIs" dxfId="866" priority="177" operator="lessThanOrEqual">
      <formula>4.28</formula>
    </cfRule>
    <cfRule type="cellIs" dxfId="865" priority="178" operator="greaterThanOrEqual">
      <formula>6.19</formula>
    </cfRule>
    <cfRule type="cellIs" dxfId="864" priority="179" operator="greaterThanOrEqual">
      <formula>5.71</formula>
    </cfRule>
    <cfRule type="cellIs" dxfId="863" priority="180" operator="greaterThanOrEqual">
      <formula>5.24</formula>
    </cfRule>
  </conditionalFormatting>
  <conditionalFormatting sqref="O23">
    <cfRule type="cellIs" dxfId="862" priority="169" operator="lessThanOrEqual">
      <formula>3.32</formula>
    </cfRule>
    <cfRule type="cellIs" dxfId="861" priority="170" operator="lessThanOrEqual">
      <formula>3.81</formula>
    </cfRule>
    <cfRule type="cellIs" dxfId="860" priority="171" operator="lessThanOrEqual">
      <formula>4.28</formula>
    </cfRule>
    <cfRule type="cellIs" dxfId="859" priority="172" operator="greaterThanOrEqual">
      <formula>6.19</formula>
    </cfRule>
    <cfRule type="cellIs" dxfId="858" priority="173" operator="greaterThanOrEqual">
      <formula>5.71</formula>
    </cfRule>
    <cfRule type="cellIs" dxfId="857" priority="174" operator="greaterThanOrEqual">
      <formula>5.24</formula>
    </cfRule>
  </conditionalFormatting>
  <conditionalFormatting sqref="O26">
    <cfRule type="cellIs" dxfId="856" priority="163" operator="lessThanOrEqual">
      <formula>3.32</formula>
    </cfRule>
    <cfRule type="cellIs" dxfId="855" priority="164" operator="lessThanOrEqual">
      <formula>3.81</formula>
    </cfRule>
    <cfRule type="cellIs" dxfId="854" priority="165" operator="lessThanOrEqual">
      <formula>4.28</formula>
    </cfRule>
    <cfRule type="cellIs" dxfId="853" priority="166" operator="greaterThanOrEqual">
      <formula>6.19</formula>
    </cfRule>
    <cfRule type="cellIs" dxfId="852" priority="167" operator="greaterThanOrEqual">
      <formula>5.71</formula>
    </cfRule>
    <cfRule type="cellIs" dxfId="851" priority="168" operator="greaterThanOrEqual">
      <formula>5.24</formula>
    </cfRule>
  </conditionalFormatting>
  <conditionalFormatting sqref="O29">
    <cfRule type="cellIs" dxfId="850" priority="157" operator="lessThanOrEqual">
      <formula>3.32</formula>
    </cfRule>
    <cfRule type="cellIs" dxfId="849" priority="158" operator="lessThanOrEqual">
      <formula>3.81</formula>
    </cfRule>
    <cfRule type="cellIs" dxfId="848" priority="159" operator="lessThanOrEqual">
      <formula>4.28</formula>
    </cfRule>
    <cfRule type="cellIs" dxfId="847" priority="160" operator="greaterThanOrEqual">
      <formula>6.19</formula>
    </cfRule>
    <cfRule type="cellIs" dxfId="846" priority="161" operator="greaterThanOrEqual">
      <formula>5.71</formula>
    </cfRule>
    <cfRule type="cellIs" dxfId="845" priority="162" operator="greaterThanOrEqual">
      <formula>5.24</formula>
    </cfRule>
  </conditionalFormatting>
  <conditionalFormatting sqref="O32">
    <cfRule type="cellIs" dxfId="844" priority="151" operator="lessThanOrEqual">
      <formula>3.32</formula>
    </cfRule>
    <cfRule type="cellIs" dxfId="843" priority="152" operator="lessThanOrEqual">
      <formula>3.81</formula>
    </cfRule>
    <cfRule type="cellIs" dxfId="842" priority="153" operator="lessThanOrEqual">
      <formula>4.28</formula>
    </cfRule>
    <cfRule type="cellIs" dxfId="841" priority="154" operator="greaterThanOrEqual">
      <formula>6.19</formula>
    </cfRule>
    <cfRule type="cellIs" dxfId="840" priority="155" operator="greaterThanOrEqual">
      <formula>5.71</formula>
    </cfRule>
    <cfRule type="cellIs" dxfId="839" priority="156" operator="greaterThanOrEqual">
      <formula>5.24</formula>
    </cfRule>
  </conditionalFormatting>
  <conditionalFormatting sqref="O35">
    <cfRule type="cellIs" dxfId="838" priority="145" operator="lessThanOrEqual">
      <formula>3.32</formula>
    </cfRule>
    <cfRule type="cellIs" dxfId="837" priority="146" operator="lessThanOrEqual">
      <formula>3.81</formula>
    </cfRule>
    <cfRule type="cellIs" dxfId="836" priority="147" operator="lessThanOrEqual">
      <formula>4.28</formula>
    </cfRule>
    <cfRule type="cellIs" dxfId="835" priority="148" operator="greaterThanOrEqual">
      <formula>6.19</formula>
    </cfRule>
    <cfRule type="cellIs" dxfId="834" priority="149" operator="greaterThanOrEqual">
      <formula>5.71</formula>
    </cfRule>
    <cfRule type="cellIs" dxfId="833" priority="150" operator="greaterThanOrEqual">
      <formula>5.24</formula>
    </cfRule>
  </conditionalFormatting>
  <conditionalFormatting sqref="R8">
    <cfRule type="cellIs" dxfId="832" priority="139" operator="lessThanOrEqual">
      <formula>3.32</formula>
    </cfRule>
    <cfRule type="cellIs" dxfId="831" priority="140" operator="lessThanOrEqual">
      <formula>3.81</formula>
    </cfRule>
    <cfRule type="cellIs" dxfId="830" priority="141" operator="lessThanOrEqual">
      <formula>4.28</formula>
    </cfRule>
    <cfRule type="cellIs" dxfId="829" priority="142" operator="greaterThanOrEqual">
      <formula>6.19</formula>
    </cfRule>
    <cfRule type="cellIs" dxfId="828" priority="143" operator="greaterThanOrEqual">
      <formula>5.71</formula>
    </cfRule>
    <cfRule type="cellIs" dxfId="827" priority="144" operator="greaterThanOrEqual">
      <formula>5.24</formula>
    </cfRule>
  </conditionalFormatting>
  <conditionalFormatting sqref="R11">
    <cfRule type="cellIs" dxfId="826" priority="133" operator="lessThanOrEqual">
      <formula>3.32</formula>
    </cfRule>
    <cfRule type="cellIs" dxfId="825" priority="134" operator="lessThanOrEqual">
      <formula>3.81</formula>
    </cfRule>
    <cfRule type="cellIs" dxfId="824" priority="135" operator="lessThanOrEqual">
      <formula>4.28</formula>
    </cfRule>
    <cfRule type="cellIs" dxfId="823" priority="136" operator="greaterThanOrEqual">
      <formula>6.19</formula>
    </cfRule>
    <cfRule type="cellIs" dxfId="822" priority="137" operator="greaterThanOrEqual">
      <formula>5.71</formula>
    </cfRule>
    <cfRule type="cellIs" dxfId="821" priority="138" operator="greaterThanOrEqual">
      <formula>5.24</formula>
    </cfRule>
  </conditionalFormatting>
  <conditionalFormatting sqref="R14">
    <cfRule type="cellIs" dxfId="820" priority="127" operator="lessThanOrEqual">
      <formula>3.32</formula>
    </cfRule>
    <cfRule type="cellIs" dxfId="819" priority="128" operator="lessThanOrEqual">
      <formula>3.81</formula>
    </cfRule>
    <cfRule type="cellIs" dxfId="818" priority="129" operator="lessThanOrEqual">
      <formula>4.28</formula>
    </cfRule>
    <cfRule type="cellIs" dxfId="817" priority="130" operator="greaterThanOrEqual">
      <formula>6.19</formula>
    </cfRule>
    <cfRule type="cellIs" dxfId="816" priority="131" operator="greaterThanOrEqual">
      <formula>5.71</formula>
    </cfRule>
    <cfRule type="cellIs" dxfId="815" priority="132" operator="greaterThanOrEqual">
      <formula>5.24</formula>
    </cfRule>
  </conditionalFormatting>
  <conditionalFormatting sqref="R17">
    <cfRule type="cellIs" dxfId="814" priority="121" operator="lessThanOrEqual">
      <formula>3.32</formula>
    </cfRule>
    <cfRule type="cellIs" dxfId="813" priority="122" operator="lessThanOrEqual">
      <formula>3.81</formula>
    </cfRule>
    <cfRule type="cellIs" dxfId="812" priority="123" operator="lessThanOrEqual">
      <formula>4.28</formula>
    </cfRule>
    <cfRule type="cellIs" dxfId="811" priority="124" operator="greaterThanOrEqual">
      <formula>6.19</formula>
    </cfRule>
    <cfRule type="cellIs" dxfId="810" priority="125" operator="greaterThanOrEqual">
      <formula>5.71</formula>
    </cfRule>
    <cfRule type="cellIs" dxfId="809" priority="126" operator="greaterThanOrEqual">
      <formula>5.24</formula>
    </cfRule>
  </conditionalFormatting>
  <conditionalFormatting sqref="R20">
    <cfRule type="cellIs" dxfId="808" priority="115" operator="lessThanOrEqual">
      <formula>3.32</formula>
    </cfRule>
    <cfRule type="cellIs" dxfId="807" priority="116" operator="lessThanOrEqual">
      <formula>3.81</formula>
    </cfRule>
    <cfRule type="cellIs" dxfId="806" priority="117" operator="lessThanOrEqual">
      <formula>4.28</formula>
    </cfRule>
    <cfRule type="cellIs" dxfId="805" priority="118" operator="greaterThanOrEqual">
      <formula>6.19</formula>
    </cfRule>
    <cfRule type="cellIs" dxfId="804" priority="119" operator="greaterThanOrEqual">
      <formula>5.71</formula>
    </cfRule>
    <cfRule type="cellIs" dxfId="803" priority="120" operator="greaterThanOrEqual">
      <formula>5.24</formula>
    </cfRule>
  </conditionalFormatting>
  <conditionalFormatting sqref="T11">
    <cfRule type="cellIs" dxfId="802" priority="109" operator="lessThanOrEqual">
      <formula>3.32</formula>
    </cfRule>
    <cfRule type="cellIs" dxfId="801" priority="110" operator="lessThanOrEqual">
      <formula>3.81</formula>
    </cfRule>
    <cfRule type="cellIs" dxfId="800" priority="111" operator="lessThanOrEqual">
      <formula>4.28</formula>
    </cfRule>
    <cfRule type="cellIs" dxfId="799" priority="112" operator="greaterThanOrEqual">
      <formula>6.19</formula>
    </cfRule>
    <cfRule type="cellIs" dxfId="798" priority="113" operator="greaterThanOrEqual">
      <formula>5.71</formula>
    </cfRule>
    <cfRule type="cellIs" dxfId="797" priority="114" operator="greaterThanOrEqual">
      <formula>5.24</formula>
    </cfRule>
  </conditionalFormatting>
  <conditionalFormatting sqref="T14">
    <cfRule type="cellIs" dxfId="796" priority="103" operator="lessThanOrEqual">
      <formula>3.32</formula>
    </cfRule>
    <cfRule type="cellIs" dxfId="795" priority="104" operator="lessThanOrEqual">
      <formula>3.81</formula>
    </cfRule>
    <cfRule type="cellIs" dxfId="794" priority="105" operator="lessThanOrEqual">
      <formula>4.28</formula>
    </cfRule>
    <cfRule type="cellIs" dxfId="793" priority="106" operator="greaterThanOrEqual">
      <formula>6.19</formula>
    </cfRule>
    <cfRule type="cellIs" dxfId="792" priority="107" operator="greaterThanOrEqual">
      <formula>5.71</formula>
    </cfRule>
    <cfRule type="cellIs" dxfId="791" priority="108" operator="greaterThanOrEqual">
      <formula>5.24</formula>
    </cfRule>
  </conditionalFormatting>
  <conditionalFormatting sqref="T17">
    <cfRule type="cellIs" dxfId="790" priority="97" operator="lessThanOrEqual">
      <formula>3.32</formula>
    </cfRule>
    <cfRule type="cellIs" dxfId="789" priority="98" operator="lessThanOrEqual">
      <formula>3.81</formula>
    </cfRule>
    <cfRule type="cellIs" dxfId="788" priority="99" operator="lessThanOrEqual">
      <formula>4.28</formula>
    </cfRule>
    <cfRule type="cellIs" dxfId="787" priority="100" operator="greaterThanOrEqual">
      <formula>6.19</formula>
    </cfRule>
    <cfRule type="cellIs" dxfId="786" priority="101" operator="greaterThanOrEqual">
      <formula>5.71</formula>
    </cfRule>
    <cfRule type="cellIs" dxfId="785" priority="102" operator="greaterThanOrEqual">
      <formula>5.24</formula>
    </cfRule>
  </conditionalFormatting>
  <conditionalFormatting sqref="T20">
    <cfRule type="cellIs" dxfId="784" priority="91" operator="lessThanOrEqual">
      <formula>3.32</formula>
    </cfRule>
    <cfRule type="cellIs" dxfId="783" priority="92" operator="lessThanOrEqual">
      <formula>3.81</formula>
    </cfRule>
    <cfRule type="cellIs" dxfId="782" priority="93" operator="lessThanOrEqual">
      <formula>4.28</formula>
    </cfRule>
    <cfRule type="cellIs" dxfId="781" priority="94" operator="greaterThanOrEqual">
      <formula>6.19</formula>
    </cfRule>
    <cfRule type="cellIs" dxfId="780" priority="95" operator="greaterThanOrEqual">
      <formula>5.71</formula>
    </cfRule>
    <cfRule type="cellIs" dxfId="779" priority="96" operator="greaterThanOrEqual">
      <formula>5.24</formula>
    </cfRule>
  </conditionalFormatting>
  <conditionalFormatting sqref="T23">
    <cfRule type="cellIs" dxfId="778" priority="85" operator="lessThanOrEqual">
      <formula>3.32</formula>
    </cfRule>
    <cfRule type="cellIs" dxfId="777" priority="86" operator="lessThanOrEqual">
      <formula>3.81</formula>
    </cfRule>
    <cfRule type="cellIs" dxfId="776" priority="87" operator="lessThanOrEqual">
      <formula>4.28</formula>
    </cfRule>
    <cfRule type="cellIs" dxfId="775" priority="88" operator="greaterThanOrEqual">
      <formula>6.19</formula>
    </cfRule>
    <cfRule type="cellIs" dxfId="774" priority="89" operator="greaterThanOrEqual">
      <formula>5.71</formula>
    </cfRule>
    <cfRule type="cellIs" dxfId="773" priority="90" operator="greaterThanOrEqual">
      <formula>5.24</formula>
    </cfRule>
  </conditionalFormatting>
  <conditionalFormatting sqref="V11">
    <cfRule type="cellIs" dxfId="772" priority="79" operator="lessThanOrEqual">
      <formula>3.32</formula>
    </cfRule>
    <cfRule type="cellIs" dxfId="771" priority="80" operator="lessThanOrEqual">
      <formula>3.81</formula>
    </cfRule>
    <cfRule type="cellIs" dxfId="770" priority="81" operator="lessThanOrEqual">
      <formula>4.28</formula>
    </cfRule>
    <cfRule type="cellIs" dxfId="769" priority="82" operator="greaterThanOrEqual">
      <formula>6.19</formula>
    </cfRule>
    <cfRule type="cellIs" dxfId="768" priority="83" operator="greaterThanOrEqual">
      <formula>5.71</formula>
    </cfRule>
    <cfRule type="cellIs" dxfId="767" priority="84" operator="greaterThanOrEqual">
      <formula>5.24</formula>
    </cfRule>
  </conditionalFormatting>
  <conditionalFormatting sqref="V14">
    <cfRule type="cellIs" dxfId="766" priority="73" operator="lessThanOrEqual">
      <formula>3.32</formula>
    </cfRule>
    <cfRule type="cellIs" dxfId="765" priority="74" operator="lessThanOrEqual">
      <formula>3.81</formula>
    </cfRule>
    <cfRule type="cellIs" dxfId="764" priority="75" operator="lessThanOrEqual">
      <formula>4.28</formula>
    </cfRule>
    <cfRule type="cellIs" dxfId="763" priority="76" operator="greaterThanOrEqual">
      <formula>6.19</formula>
    </cfRule>
    <cfRule type="cellIs" dxfId="762" priority="77" operator="greaterThanOrEqual">
      <formula>5.71</formula>
    </cfRule>
    <cfRule type="cellIs" dxfId="761" priority="78" operator="greaterThanOrEqual">
      <formula>5.24</formula>
    </cfRule>
  </conditionalFormatting>
  <conditionalFormatting sqref="Y8">
    <cfRule type="cellIs" dxfId="760" priority="67" operator="lessThanOrEqual">
      <formula>3.32</formula>
    </cfRule>
    <cfRule type="cellIs" dxfId="759" priority="68" operator="lessThanOrEqual">
      <formula>3.81</formula>
    </cfRule>
    <cfRule type="cellIs" dxfId="758" priority="69" operator="lessThanOrEqual">
      <formula>4.28</formula>
    </cfRule>
    <cfRule type="cellIs" dxfId="757" priority="70" operator="greaterThanOrEqual">
      <formula>6.19</formula>
    </cfRule>
    <cfRule type="cellIs" dxfId="756" priority="71" operator="greaterThanOrEqual">
      <formula>5.71</formula>
    </cfRule>
    <cfRule type="cellIs" dxfId="755" priority="72" operator="greaterThanOrEqual">
      <formula>5.24</formula>
    </cfRule>
  </conditionalFormatting>
  <conditionalFormatting sqref="Y11">
    <cfRule type="cellIs" dxfId="754" priority="61" operator="lessThanOrEqual">
      <formula>3.32</formula>
    </cfRule>
    <cfRule type="cellIs" dxfId="753" priority="62" operator="lessThanOrEqual">
      <formula>3.81</formula>
    </cfRule>
    <cfRule type="cellIs" dxfId="752" priority="63" operator="lessThanOrEqual">
      <formula>4.28</formula>
    </cfRule>
    <cfRule type="cellIs" dxfId="751" priority="64" operator="greaterThanOrEqual">
      <formula>6.19</formula>
    </cfRule>
    <cfRule type="cellIs" dxfId="750" priority="65" operator="greaterThanOrEqual">
      <formula>5.71</formula>
    </cfRule>
    <cfRule type="cellIs" dxfId="749" priority="66" operator="greaterThanOrEqual">
      <formula>5.24</formula>
    </cfRule>
  </conditionalFormatting>
  <conditionalFormatting sqref="Y14">
    <cfRule type="cellIs" dxfId="748" priority="55" operator="lessThanOrEqual">
      <formula>3.32</formula>
    </cfRule>
    <cfRule type="cellIs" dxfId="747" priority="56" operator="lessThanOrEqual">
      <formula>3.81</formula>
    </cfRule>
    <cfRule type="cellIs" dxfId="746" priority="57" operator="lessThanOrEqual">
      <formula>4.28</formula>
    </cfRule>
    <cfRule type="cellIs" dxfId="745" priority="58" operator="greaterThanOrEqual">
      <formula>6.19</formula>
    </cfRule>
    <cfRule type="cellIs" dxfId="744" priority="59" operator="greaterThanOrEqual">
      <formula>5.71</formula>
    </cfRule>
    <cfRule type="cellIs" dxfId="743" priority="60" operator="greaterThanOrEqual">
      <formula>5.24</formula>
    </cfRule>
  </conditionalFormatting>
  <conditionalFormatting sqref="Y17">
    <cfRule type="cellIs" dxfId="742" priority="49" operator="lessThanOrEqual">
      <formula>3.32</formula>
    </cfRule>
    <cfRule type="cellIs" dxfId="741" priority="50" operator="lessThanOrEqual">
      <formula>3.81</formula>
    </cfRule>
    <cfRule type="cellIs" dxfId="740" priority="51" operator="lessThanOrEqual">
      <formula>4.28</formula>
    </cfRule>
    <cfRule type="cellIs" dxfId="739" priority="52" operator="greaterThanOrEqual">
      <formula>6.19</formula>
    </cfRule>
    <cfRule type="cellIs" dxfId="738" priority="53" operator="greaterThanOrEqual">
      <formula>5.71</formula>
    </cfRule>
    <cfRule type="cellIs" dxfId="737" priority="54" operator="greaterThanOrEqual">
      <formula>5.24</formula>
    </cfRule>
  </conditionalFormatting>
  <conditionalFormatting sqref="AA11">
    <cfRule type="cellIs" dxfId="736" priority="43" operator="lessThanOrEqual">
      <formula>3.32</formula>
    </cfRule>
    <cfRule type="cellIs" dxfId="735" priority="44" operator="lessThanOrEqual">
      <formula>3.81</formula>
    </cfRule>
    <cfRule type="cellIs" dxfId="734" priority="45" operator="lessThanOrEqual">
      <formula>4.28</formula>
    </cfRule>
    <cfRule type="cellIs" dxfId="733" priority="46" operator="greaterThanOrEqual">
      <formula>6.19</formula>
    </cfRule>
    <cfRule type="cellIs" dxfId="732" priority="47" operator="greaterThanOrEqual">
      <formula>5.71</formula>
    </cfRule>
    <cfRule type="cellIs" dxfId="731" priority="48" operator="greaterThanOrEqual">
      <formula>5.24</formula>
    </cfRule>
  </conditionalFormatting>
  <conditionalFormatting sqref="AA14">
    <cfRule type="cellIs" dxfId="730" priority="37" operator="lessThanOrEqual">
      <formula>3.32</formula>
    </cfRule>
    <cfRule type="cellIs" dxfId="729" priority="38" operator="lessThanOrEqual">
      <formula>3.81</formula>
    </cfRule>
    <cfRule type="cellIs" dxfId="728" priority="39" operator="lessThanOrEqual">
      <formula>4.28</formula>
    </cfRule>
    <cfRule type="cellIs" dxfId="727" priority="40" operator="greaterThanOrEqual">
      <formula>6.19</formula>
    </cfRule>
    <cfRule type="cellIs" dxfId="726" priority="41" operator="greaterThanOrEqual">
      <formula>5.71</formula>
    </cfRule>
    <cfRule type="cellIs" dxfId="725" priority="42" operator="greaterThanOrEqual">
      <formula>5.24</formula>
    </cfRule>
  </conditionalFormatting>
  <conditionalFormatting sqref="AA17">
    <cfRule type="cellIs" dxfId="724" priority="31" operator="lessThanOrEqual">
      <formula>3.32</formula>
    </cfRule>
    <cfRule type="cellIs" dxfId="723" priority="32" operator="lessThanOrEqual">
      <formula>3.81</formula>
    </cfRule>
    <cfRule type="cellIs" dxfId="722" priority="33" operator="lessThanOrEqual">
      <formula>4.28</formula>
    </cfRule>
    <cfRule type="cellIs" dxfId="721" priority="34" operator="greaterThanOrEqual">
      <formula>6.19</formula>
    </cfRule>
    <cfRule type="cellIs" dxfId="720" priority="35" operator="greaterThanOrEqual">
      <formula>5.71</formula>
    </cfRule>
    <cfRule type="cellIs" dxfId="719" priority="36" operator="greaterThanOrEqual">
      <formula>5.24</formula>
    </cfRule>
  </conditionalFormatting>
  <conditionalFormatting sqref="AA20">
    <cfRule type="cellIs" dxfId="718" priority="25" operator="lessThanOrEqual">
      <formula>3.32</formula>
    </cfRule>
    <cfRule type="cellIs" dxfId="717" priority="26" operator="lessThanOrEqual">
      <formula>3.81</formula>
    </cfRule>
    <cfRule type="cellIs" dxfId="716" priority="27" operator="lessThanOrEqual">
      <formula>4.28</formula>
    </cfRule>
    <cfRule type="cellIs" dxfId="715" priority="28" operator="greaterThanOrEqual">
      <formula>6.19</formula>
    </cfRule>
    <cfRule type="cellIs" dxfId="714" priority="29" operator="greaterThanOrEqual">
      <formula>5.71</formula>
    </cfRule>
    <cfRule type="cellIs" dxfId="713" priority="30" operator="greaterThanOrEqual">
      <formula>5.24</formula>
    </cfRule>
  </conditionalFormatting>
  <conditionalFormatting sqref="AA23">
    <cfRule type="cellIs" dxfId="712" priority="19" operator="lessThanOrEqual">
      <formula>3.32</formula>
    </cfRule>
    <cfRule type="cellIs" dxfId="711" priority="20" operator="lessThanOrEqual">
      <formula>3.81</formula>
    </cfRule>
    <cfRule type="cellIs" dxfId="710" priority="21" operator="lessThanOrEqual">
      <formula>4.28</formula>
    </cfRule>
    <cfRule type="cellIs" dxfId="709" priority="22" operator="greaterThanOrEqual">
      <formula>6.19</formula>
    </cfRule>
    <cfRule type="cellIs" dxfId="708" priority="23" operator="greaterThanOrEqual">
      <formula>5.71</formula>
    </cfRule>
    <cfRule type="cellIs" dxfId="707" priority="24" operator="greaterThanOrEqual">
      <formula>5.24</formula>
    </cfRule>
  </conditionalFormatting>
  <conditionalFormatting sqref="AC11">
    <cfRule type="cellIs" dxfId="706" priority="13" operator="lessThanOrEqual">
      <formula>3.32</formula>
    </cfRule>
    <cfRule type="cellIs" dxfId="705" priority="14" operator="lessThanOrEqual">
      <formula>3.81</formula>
    </cfRule>
    <cfRule type="cellIs" dxfId="704" priority="15" operator="lessThanOrEqual">
      <formula>4.28</formula>
    </cfRule>
    <cfRule type="cellIs" dxfId="703" priority="16" operator="greaterThanOrEqual">
      <formula>6.19</formula>
    </cfRule>
    <cfRule type="cellIs" dxfId="702" priority="17" operator="greaterThanOrEqual">
      <formula>5.71</formula>
    </cfRule>
    <cfRule type="cellIs" dxfId="701" priority="18" operator="greaterThanOrEqual">
      <formula>5.24</formula>
    </cfRule>
  </conditionalFormatting>
  <conditionalFormatting sqref="AC14">
    <cfRule type="cellIs" dxfId="700" priority="7" operator="lessThanOrEqual">
      <formula>3.32</formula>
    </cfRule>
    <cfRule type="cellIs" dxfId="699" priority="8" operator="lessThanOrEqual">
      <formula>3.81</formula>
    </cfRule>
    <cfRule type="cellIs" dxfId="698" priority="9" operator="lessThanOrEqual">
      <formula>4.28</formula>
    </cfRule>
    <cfRule type="cellIs" dxfId="697" priority="10" operator="greaterThanOrEqual">
      <formula>6.19</formula>
    </cfRule>
    <cfRule type="cellIs" dxfId="696" priority="11" operator="greaterThanOrEqual">
      <formula>5.71</formula>
    </cfRule>
    <cfRule type="cellIs" dxfId="695" priority="12" operator="greaterThanOrEqual">
      <formula>5.24</formula>
    </cfRule>
  </conditionalFormatting>
  <conditionalFormatting sqref="AC17">
    <cfRule type="cellIs" dxfId="694" priority="1" operator="lessThanOrEqual">
      <formula>3.32</formula>
    </cfRule>
    <cfRule type="cellIs" dxfId="693" priority="2" operator="lessThanOrEqual">
      <formula>3.81</formula>
    </cfRule>
    <cfRule type="cellIs" dxfId="692" priority="3" operator="lessThanOrEqual">
      <formula>4.28</formula>
    </cfRule>
    <cfRule type="cellIs" dxfId="691" priority="4" operator="greaterThanOrEqual">
      <formula>6.19</formula>
    </cfRule>
    <cfRule type="cellIs" dxfId="690" priority="5" operator="greaterThanOrEqual">
      <formula>5.71</formula>
    </cfRule>
    <cfRule type="cellIs" dxfId="689" priority="6" operator="greaterThanOrEqual">
      <formula>5.24</formula>
    </cfRule>
  </conditionalFormatting>
  <hyperlinks>
    <hyperlink ref="A2" location="Contents!A1" display="Back to contents"/>
  </hyperlinks>
  <pageMargins left="0.7" right="0.7" top="0.75" bottom="0.75" header="0.3" footer="0.3"/>
  <pageSetup paperSize="9" scale="41"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6"/>
  <sheetViews>
    <sheetView showGridLines="0" zoomScaleNormal="100" workbookViewId="0">
      <pane ySplit="2" topLeftCell="A3" activePane="bottomLeft" state="frozen"/>
      <selection pane="bottomLeft" activeCell="A2" sqref="A2"/>
    </sheetView>
  </sheetViews>
  <sheetFormatPr defaultRowHeight="15" x14ac:dyDescent="0.25"/>
  <cols>
    <col min="1" max="1" width="9.109375" style="368" customWidth="1"/>
    <col min="2" max="2" width="1.109375" style="368" customWidth="1"/>
    <col min="3" max="3" width="10.6640625" style="512" customWidth="1"/>
    <col min="4" max="5" width="0.6640625" style="368" customWidth="1"/>
    <col min="6" max="6" width="10.6640625" style="241" customWidth="1"/>
    <col min="7" max="7" width="1.33203125" style="368" customWidth="1"/>
    <col min="8" max="8" width="10.6640625" style="241" customWidth="1"/>
    <col min="9" max="9" width="1.33203125" style="368" customWidth="1"/>
    <col min="10" max="10" width="10.6640625" style="241" customWidth="1"/>
    <col min="11" max="11" width="1.33203125" style="368" customWidth="1"/>
    <col min="12" max="12" width="10.6640625" style="241" customWidth="1"/>
    <col min="13" max="14" width="0.6640625" style="368" customWidth="1"/>
    <col min="15" max="15" width="10.6640625" style="241" customWidth="1"/>
    <col min="16" max="17" width="0.6640625" style="368" customWidth="1"/>
    <col min="18" max="18" width="10.6640625" style="241" customWidth="1"/>
    <col min="19" max="19" width="1.33203125" style="368" customWidth="1"/>
    <col min="20" max="20" width="10.6640625" style="241" customWidth="1"/>
    <col min="21" max="21" width="1.33203125" style="368" customWidth="1"/>
    <col min="22" max="22" width="10.6640625" style="241" customWidth="1"/>
    <col min="23" max="24" width="0.6640625" style="368" customWidth="1"/>
    <col min="25" max="25" width="10.6640625" style="241" customWidth="1"/>
    <col min="26" max="26" width="1.33203125" style="368" customWidth="1"/>
    <col min="27" max="27" width="10.6640625" style="241" customWidth="1"/>
    <col min="28" max="28" width="1.33203125" style="368" customWidth="1"/>
    <col min="29" max="29" width="10.6640625" style="241" customWidth="1"/>
    <col min="30" max="30" width="1.33203125" style="368" customWidth="1"/>
    <col min="31" max="16384" width="8.88671875" style="307"/>
  </cols>
  <sheetData>
    <row r="1" spans="1:30" ht="15.75" x14ac:dyDescent="0.25">
      <c r="A1" s="557" t="s">
        <v>324</v>
      </c>
    </row>
    <row r="2" spans="1:30" x14ac:dyDescent="0.25">
      <c r="A2" s="9" t="s">
        <v>27</v>
      </c>
    </row>
    <row r="3" spans="1:30" x14ac:dyDescent="0.25">
      <c r="C3" s="513"/>
      <c r="D3" s="364"/>
      <c r="E3" s="364"/>
      <c r="F3" s="310"/>
      <c r="G3" s="364"/>
      <c r="H3" s="310"/>
      <c r="I3" s="364"/>
    </row>
    <row r="4" spans="1:30" s="519" customFormat="1" ht="35.1" customHeight="1" x14ac:dyDescent="0.25">
      <c r="A4" s="915" t="s">
        <v>314</v>
      </c>
      <c r="B4" s="514"/>
      <c r="C4" s="515" t="s">
        <v>55</v>
      </c>
      <c r="D4" s="516"/>
      <c r="E4" s="516"/>
      <c r="F4" s="517"/>
      <c r="G4" s="516"/>
      <c r="H4" s="517"/>
      <c r="I4" s="516"/>
      <c r="J4" s="518"/>
      <c r="K4" s="514"/>
      <c r="L4" s="518"/>
      <c r="M4" s="514"/>
      <c r="N4" s="514"/>
      <c r="O4" s="518"/>
      <c r="P4" s="514"/>
      <c r="Q4" s="514"/>
      <c r="R4" s="518"/>
      <c r="S4" s="514"/>
      <c r="T4" s="518"/>
      <c r="U4" s="514"/>
      <c r="V4" s="518"/>
      <c r="W4" s="514"/>
      <c r="X4" s="514"/>
      <c r="Y4" s="518"/>
      <c r="Z4" s="514"/>
      <c r="AA4" s="518"/>
      <c r="AB4" s="514"/>
      <c r="AC4" s="518"/>
      <c r="AD4" s="514"/>
    </row>
    <row r="5" spans="1:30" s="525" customFormat="1" ht="20.100000000000001" customHeight="1" x14ac:dyDescent="0.35">
      <c r="A5" s="915"/>
      <c r="B5" s="520"/>
      <c r="C5" s="521">
        <v>4.88</v>
      </c>
      <c r="D5" s="522"/>
      <c r="E5" s="522"/>
      <c r="F5" s="523"/>
      <c r="G5" s="522"/>
      <c r="H5" s="523"/>
      <c r="I5" s="522"/>
      <c r="J5" s="524"/>
      <c r="K5" s="520"/>
      <c r="L5" s="524"/>
      <c r="M5" s="520"/>
      <c r="N5" s="520"/>
      <c r="O5" s="524"/>
      <c r="P5" s="520"/>
      <c r="Q5" s="520"/>
      <c r="R5" s="524"/>
      <c r="S5" s="520"/>
      <c r="T5" s="524"/>
      <c r="U5" s="520"/>
      <c r="V5" s="524"/>
      <c r="W5" s="520"/>
      <c r="X5" s="520"/>
      <c r="Y5" s="524"/>
      <c r="Z5" s="520"/>
      <c r="AA5" s="524"/>
      <c r="AB5" s="520"/>
      <c r="AC5" s="524"/>
      <c r="AD5" s="520"/>
    </row>
    <row r="6" spans="1:30" ht="5.0999999999999996" customHeight="1" x14ac:dyDescent="0.25">
      <c r="A6" s="526"/>
      <c r="C6" s="513"/>
      <c r="D6" s="364"/>
      <c r="E6" s="364"/>
      <c r="F6" s="373"/>
      <c r="G6" s="364"/>
      <c r="H6" s="373"/>
      <c r="I6" s="364"/>
      <c r="J6" s="527"/>
      <c r="L6" s="527"/>
      <c r="O6" s="527"/>
      <c r="R6" s="527"/>
      <c r="T6" s="527"/>
      <c r="V6" s="527"/>
    </row>
    <row r="7" spans="1:30" s="528" customFormat="1" ht="35.1" customHeight="1" x14ac:dyDescent="0.25">
      <c r="A7" s="916" t="s">
        <v>216</v>
      </c>
      <c r="C7" s="529" t="s">
        <v>6</v>
      </c>
      <c r="D7" s="530"/>
      <c r="E7" s="531"/>
      <c r="F7" s="529" t="s">
        <v>88</v>
      </c>
      <c r="H7" s="532"/>
      <c r="I7" s="530"/>
      <c r="J7" s="533"/>
      <c r="L7" s="533"/>
      <c r="N7" s="531"/>
      <c r="O7" s="529" t="s">
        <v>11</v>
      </c>
      <c r="Q7" s="531"/>
      <c r="R7" s="529" t="s">
        <v>90</v>
      </c>
      <c r="T7" s="533"/>
      <c r="V7" s="533"/>
      <c r="X7" s="531"/>
      <c r="Y7" s="529" t="s">
        <v>17</v>
      </c>
      <c r="AA7" s="533"/>
      <c r="AC7" s="533"/>
    </row>
    <row r="8" spans="1:30" s="525" customFormat="1" ht="20.100000000000001" customHeight="1" x14ac:dyDescent="0.35">
      <c r="A8" s="916"/>
      <c r="B8" s="534"/>
      <c r="C8" s="556">
        <v>4.29</v>
      </c>
      <c r="D8" s="536"/>
      <c r="E8" s="537"/>
      <c r="F8" s="556">
        <v>4.4000000000000004</v>
      </c>
      <c r="G8" s="536"/>
      <c r="H8" s="538"/>
      <c r="I8" s="536"/>
      <c r="J8" s="539"/>
      <c r="K8" s="534"/>
      <c r="L8" s="539"/>
      <c r="M8" s="534"/>
      <c r="N8" s="537"/>
      <c r="O8" s="556">
        <v>4.75</v>
      </c>
      <c r="P8" s="534"/>
      <c r="Q8" s="537"/>
      <c r="R8" s="556">
        <v>5.61</v>
      </c>
      <c r="S8" s="534"/>
      <c r="T8" s="539"/>
      <c r="U8" s="534"/>
      <c r="V8" s="539"/>
      <c r="W8" s="534"/>
      <c r="X8" s="537"/>
      <c r="Y8" s="556">
        <v>5.17</v>
      </c>
      <c r="Z8" s="534"/>
      <c r="AA8" s="539"/>
      <c r="AB8" s="534"/>
      <c r="AC8" s="539"/>
      <c r="AD8" s="534"/>
    </row>
    <row r="9" spans="1:30" ht="5.0999999999999996" customHeight="1" x14ac:dyDescent="0.25">
      <c r="A9" s="526"/>
      <c r="C9" s="513"/>
      <c r="D9" s="364"/>
      <c r="E9" s="540"/>
      <c r="F9" s="373"/>
      <c r="G9" s="364"/>
      <c r="H9" s="373"/>
      <c r="I9" s="364"/>
      <c r="J9" s="527"/>
      <c r="L9" s="527"/>
      <c r="N9" s="540"/>
      <c r="O9" s="527"/>
      <c r="Q9" s="540"/>
      <c r="R9" s="527"/>
      <c r="T9" s="527"/>
      <c r="V9" s="527"/>
      <c r="X9" s="540"/>
    </row>
    <row r="10" spans="1:30" s="528" customFormat="1" ht="35.1" customHeight="1" x14ac:dyDescent="0.25">
      <c r="A10" s="915" t="s">
        <v>439</v>
      </c>
      <c r="B10" s="514"/>
      <c r="C10" s="529" t="s">
        <v>6</v>
      </c>
      <c r="D10" s="516"/>
      <c r="E10" s="541"/>
      <c r="F10" s="529" t="s">
        <v>9</v>
      </c>
      <c r="G10" s="516"/>
      <c r="H10" s="529" t="s">
        <v>7</v>
      </c>
      <c r="I10" s="516"/>
      <c r="J10" s="529" t="s">
        <v>10</v>
      </c>
      <c r="K10" s="514"/>
      <c r="L10" s="529" t="s">
        <v>8</v>
      </c>
      <c r="M10" s="514"/>
      <c r="N10" s="541"/>
      <c r="O10" s="529" t="s">
        <v>11</v>
      </c>
      <c r="P10" s="514"/>
      <c r="Q10" s="541"/>
      <c r="R10" s="529" t="s">
        <v>315</v>
      </c>
      <c r="S10" s="514"/>
      <c r="T10" s="529" t="s">
        <v>316</v>
      </c>
      <c r="U10" s="514"/>
      <c r="V10" s="529" t="s">
        <v>14</v>
      </c>
      <c r="W10" s="514"/>
      <c r="X10" s="541"/>
      <c r="Y10" s="529" t="s">
        <v>15</v>
      </c>
      <c r="Z10" s="514"/>
      <c r="AA10" s="529" t="s">
        <v>16</v>
      </c>
      <c r="AB10" s="514"/>
      <c r="AC10" s="529" t="s">
        <v>17</v>
      </c>
      <c r="AD10" s="514"/>
    </row>
    <row r="11" spans="1:30" s="525" customFormat="1" ht="20.100000000000001" customHeight="1" x14ac:dyDescent="0.35">
      <c r="A11" s="915"/>
      <c r="B11" s="520"/>
      <c r="C11" s="556">
        <v>4.29</v>
      </c>
      <c r="D11" s="522"/>
      <c r="E11" s="542"/>
      <c r="F11" s="556">
        <v>4.6500000000000004</v>
      </c>
      <c r="G11" s="522"/>
      <c r="H11" s="556">
        <v>4.29</v>
      </c>
      <c r="I11" s="522"/>
      <c r="J11" s="556">
        <v>4.57</v>
      </c>
      <c r="K11" s="520"/>
      <c r="L11" s="556">
        <v>4.3600000000000003</v>
      </c>
      <c r="M11" s="520"/>
      <c r="N11" s="542"/>
      <c r="O11" s="556">
        <v>4.75</v>
      </c>
      <c r="P11" s="520"/>
      <c r="Q11" s="542"/>
      <c r="R11" s="556">
        <v>5.25</v>
      </c>
      <c r="S11" s="520"/>
      <c r="T11" s="556">
        <v>5.78</v>
      </c>
      <c r="U11" s="520"/>
      <c r="V11" s="556">
        <v>5.67</v>
      </c>
      <c r="W11" s="520"/>
      <c r="X11" s="542"/>
      <c r="Y11" s="556">
        <v>5.42</v>
      </c>
      <c r="Z11" s="520"/>
      <c r="AA11" s="556">
        <v>5.16</v>
      </c>
      <c r="AB11" s="520"/>
      <c r="AC11" s="556">
        <v>5</v>
      </c>
      <c r="AD11" s="520"/>
    </row>
    <row r="12" spans="1:30" ht="5.0999999999999996" customHeight="1" x14ac:dyDescent="0.25">
      <c r="A12" s="526"/>
      <c r="C12" s="513"/>
      <c r="D12" s="364"/>
      <c r="E12" s="540"/>
      <c r="F12" s="373"/>
      <c r="G12" s="364"/>
      <c r="H12" s="373"/>
      <c r="I12" s="364"/>
      <c r="J12" s="373"/>
      <c r="L12" s="373"/>
      <c r="N12" s="540"/>
      <c r="O12" s="373"/>
      <c r="Q12" s="540"/>
      <c r="R12" s="373"/>
      <c r="T12" s="373"/>
      <c r="V12" s="373"/>
      <c r="X12" s="540"/>
      <c r="Y12" s="310"/>
      <c r="AA12" s="310"/>
      <c r="AC12" s="310"/>
    </row>
    <row r="13" spans="1:30" s="528" customFormat="1" ht="35.1" customHeight="1" x14ac:dyDescent="0.25">
      <c r="A13" s="917" t="s">
        <v>521</v>
      </c>
      <c r="C13" s="543" t="s">
        <v>441</v>
      </c>
      <c r="D13" s="530"/>
      <c r="E13" s="531"/>
      <c r="F13" s="543" t="s">
        <v>451</v>
      </c>
      <c r="G13" s="530"/>
      <c r="H13" s="543" t="s">
        <v>446</v>
      </c>
      <c r="I13" s="530"/>
      <c r="J13" s="543" t="s">
        <v>178</v>
      </c>
      <c r="L13" s="543" t="s">
        <v>8</v>
      </c>
      <c r="N13" s="531"/>
      <c r="O13" s="543" t="s">
        <v>454</v>
      </c>
      <c r="Q13" s="531"/>
      <c r="R13" s="543" t="s">
        <v>462</v>
      </c>
      <c r="T13" s="543" t="s">
        <v>465</v>
      </c>
      <c r="V13" s="543" t="s">
        <v>14</v>
      </c>
      <c r="X13" s="531"/>
      <c r="Y13" s="543" t="s">
        <v>15</v>
      </c>
      <c r="AA13" s="543" t="s">
        <v>468</v>
      </c>
      <c r="AC13" s="543" t="s">
        <v>17</v>
      </c>
    </row>
    <row r="14" spans="1:30" s="525" customFormat="1" ht="20.100000000000001" customHeight="1" x14ac:dyDescent="0.35">
      <c r="A14" s="917"/>
      <c r="B14" s="534"/>
      <c r="C14" s="556">
        <v>3.99</v>
      </c>
      <c r="D14" s="536"/>
      <c r="E14" s="537"/>
      <c r="F14" s="556">
        <v>4.8</v>
      </c>
      <c r="G14" s="536"/>
      <c r="H14" s="556">
        <v>4.42</v>
      </c>
      <c r="I14" s="536"/>
      <c r="J14" s="556">
        <v>4.57</v>
      </c>
      <c r="K14" s="534"/>
      <c r="L14" s="556">
        <v>4.3600000000000003</v>
      </c>
      <c r="M14" s="534"/>
      <c r="N14" s="537"/>
      <c r="O14" s="556">
        <v>5.23</v>
      </c>
      <c r="P14" s="534"/>
      <c r="Q14" s="537"/>
      <c r="R14" s="556">
        <v>5.04</v>
      </c>
      <c r="S14" s="534"/>
      <c r="T14" s="556">
        <v>5.14</v>
      </c>
      <c r="U14" s="534"/>
      <c r="V14" s="556">
        <v>5.67</v>
      </c>
      <c r="W14" s="534"/>
      <c r="X14" s="537"/>
      <c r="Y14" s="556">
        <v>5.31</v>
      </c>
      <c r="Z14" s="534"/>
      <c r="AA14" s="556">
        <v>5.76</v>
      </c>
      <c r="AB14" s="534"/>
      <c r="AC14" s="556">
        <v>4.59</v>
      </c>
      <c r="AD14" s="534"/>
    </row>
    <row r="15" spans="1:30" ht="5.0999999999999996" customHeight="1" x14ac:dyDescent="0.25">
      <c r="C15" s="532"/>
      <c r="D15" s="364"/>
      <c r="E15" s="540"/>
      <c r="F15" s="373"/>
      <c r="G15" s="364"/>
      <c r="H15" s="544"/>
      <c r="I15" s="364"/>
      <c r="J15" s="527"/>
      <c r="L15" s="527"/>
      <c r="N15" s="540"/>
      <c r="O15" s="373"/>
      <c r="Q15" s="540"/>
      <c r="R15" s="373"/>
      <c r="T15" s="373"/>
      <c r="V15" s="527"/>
      <c r="X15" s="540"/>
      <c r="Y15" s="310"/>
      <c r="AA15" s="310"/>
      <c r="AC15" s="310"/>
    </row>
    <row r="16" spans="1:30" s="528" customFormat="1" ht="35.1" customHeight="1" x14ac:dyDescent="0.25">
      <c r="C16" s="543" t="s">
        <v>442</v>
      </c>
      <c r="D16" s="530"/>
      <c r="E16" s="531"/>
      <c r="F16" s="543" t="s">
        <v>452</v>
      </c>
      <c r="G16" s="530"/>
      <c r="H16" s="543" t="s">
        <v>447</v>
      </c>
      <c r="I16" s="530"/>
      <c r="J16" s="551"/>
      <c r="K16" s="550"/>
      <c r="L16" s="549"/>
      <c r="N16" s="531"/>
      <c r="O16" s="543" t="s">
        <v>455</v>
      </c>
      <c r="Q16" s="531"/>
      <c r="R16" s="543" t="s">
        <v>463</v>
      </c>
      <c r="T16" s="543" t="s">
        <v>466</v>
      </c>
      <c r="V16" s="533"/>
      <c r="X16" s="531"/>
      <c r="Y16" s="543" t="s">
        <v>481</v>
      </c>
      <c r="AA16" s="543" t="s">
        <v>469</v>
      </c>
      <c r="AC16" s="693" t="s">
        <v>472</v>
      </c>
    </row>
    <row r="17" spans="1:30" s="525" customFormat="1" ht="20.100000000000001" customHeight="1" x14ac:dyDescent="0.35">
      <c r="A17" s="534"/>
      <c r="B17" s="534"/>
      <c r="C17" s="556">
        <v>4.74</v>
      </c>
      <c r="D17" s="536"/>
      <c r="E17" s="537"/>
      <c r="F17" s="556">
        <v>4.53</v>
      </c>
      <c r="G17" s="536"/>
      <c r="H17" s="556">
        <v>4.33</v>
      </c>
      <c r="I17" s="536"/>
      <c r="J17" s="552"/>
      <c r="K17" s="546"/>
      <c r="L17" s="552"/>
      <c r="M17" s="534"/>
      <c r="N17" s="537"/>
      <c r="O17" s="556">
        <v>4.8</v>
      </c>
      <c r="P17" s="534"/>
      <c r="Q17" s="537"/>
      <c r="R17" s="556">
        <v>5.07</v>
      </c>
      <c r="S17" s="534"/>
      <c r="T17" s="556">
        <v>5.4</v>
      </c>
      <c r="U17" s="534"/>
      <c r="V17" s="539"/>
      <c r="W17" s="534"/>
      <c r="X17" s="537"/>
      <c r="Y17" s="556">
        <v>5.52</v>
      </c>
      <c r="Z17" s="534"/>
      <c r="AA17" s="556">
        <v>4.6500000000000004</v>
      </c>
      <c r="AB17" s="534"/>
      <c r="AC17" s="556">
        <v>5.17</v>
      </c>
      <c r="AD17" s="534"/>
    </row>
    <row r="18" spans="1:30" ht="5.0999999999999996" customHeight="1" x14ac:dyDescent="0.25">
      <c r="C18" s="532"/>
      <c r="D18" s="364"/>
      <c r="E18" s="540"/>
      <c r="F18" s="373"/>
      <c r="G18" s="364"/>
      <c r="H18" s="373"/>
      <c r="I18" s="364"/>
      <c r="J18" s="547"/>
      <c r="K18" s="548"/>
      <c r="L18" s="547"/>
      <c r="N18" s="540"/>
      <c r="O18" s="373"/>
      <c r="Q18" s="540"/>
      <c r="R18" s="373"/>
      <c r="T18" s="373"/>
      <c r="V18" s="527"/>
      <c r="X18" s="540"/>
      <c r="AA18" s="310"/>
    </row>
    <row r="19" spans="1:30" s="528" customFormat="1" ht="35.1" customHeight="1" x14ac:dyDescent="0.25">
      <c r="C19" s="543" t="s">
        <v>443</v>
      </c>
      <c r="D19" s="530"/>
      <c r="E19" s="531"/>
      <c r="F19" s="543" t="s">
        <v>453</v>
      </c>
      <c r="G19" s="530"/>
      <c r="H19" s="543" t="s">
        <v>448</v>
      </c>
      <c r="I19" s="530"/>
      <c r="J19" s="551"/>
      <c r="K19" s="550"/>
      <c r="L19" s="551"/>
      <c r="N19" s="531"/>
      <c r="O19" s="543" t="s">
        <v>456</v>
      </c>
      <c r="Q19" s="531"/>
      <c r="R19" s="693" t="s">
        <v>464</v>
      </c>
      <c r="T19" s="543" t="s">
        <v>90</v>
      </c>
      <c r="V19" s="533"/>
      <c r="X19" s="531"/>
      <c r="Y19" s="533"/>
      <c r="AA19" s="543" t="s">
        <v>470</v>
      </c>
      <c r="AC19" s="533"/>
    </row>
    <row r="20" spans="1:30" s="525" customFormat="1" ht="20.100000000000001" customHeight="1" x14ac:dyDescent="0.35">
      <c r="A20" s="534"/>
      <c r="B20" s="534"/>
      <c r="C20" s="556">
        <v>3.87</v>
      </c>
      <c r="D20" s="536"/>
      <c r="E20" s="537"/>
      <c r="F20" s="556">
        <v>4.55</v>
      </c>
      <c r="G20" s="536"/>
      <c r="H20" s="556">
        <v>4.24</v>
      </c>
      <c r="I20" s="536"/>
      <c r="J20" s="552"/>
      <c r="K20" s="546"/>
      <c r="L20" s="552"/>
      <c r="M20" s="534"/>
      <c r="N20" s="537"/>
      <c r="O20" s="556">
        <v>4.83</v>
      </c>
      <c r="P20" s="534"/>
      <c r="Q20" s="537"/>
      <c r="R20" s="556">
        <v>5.7</v>
      </c>
      <c r="S20" s="534"/>
      <c r="T20" s="556">
        <v>6.57</v>
      </c>
      <c r="U20" s="534"/>
      <c r="V20" s="539"/>
      <c r="W20" s="534"/>
      <c r="X20" s="537"/>
      <c r="Y20" s="553"/>
      <c r="Z20" s="534"/>
      <c r="AA20" s="556">
        <v>4.88</v>
      </c>
      <c r="AB20" s="534"/>
      <c r="AC20" s="553"/>
      <c r="AD20" s="534"/>
    </row>
    <row r="21" spans="1:30" ht="5.0999999999999996" customHeight="1" x14ac:dyDescent="0.25">
      <c r="C21" s="532"/>
      <c r="D21" s="364"/>
      <c r="E21" s="540"/>
      <c r="F21" s="373"/>
      <c r="G21" s="364"/>
      <c r="H21" s="373"/>
      <c r="I21" s="364"/>
      <c r="J21" s="547"/>
      <c r="K21" s="548"/>
      <c r="L21" s="547"/>
      <c r="N21" s="540"/>
      <c r="O21" s="373"/>
      <c r="Q21" s="540"/>
      <c r="R21" s="527"/>
      <c r="T21" s="373"/>
      <c r="V21" s="527"/>
      <c r="X21" s="540"/>
      <c r="AA21" s="310"/>
    </row>
    <row r="22" spans="1:30" s="528" customFormat="1" ht="35.1" customHeight="1" x14ac:dyDescent="0.25">
      <c r="C22" s="543" t="s">
        <v>444</v>
      </c>
      <c r="D22" s="530"/>
      <c r="E22" s="531"/>
      <c r="F22" s="532"/>
      <c r="G22" s="530"/>
      <c r="H22" s="543" t="s">
        <v>449</v>
      </c>
      <c r="I22" s="530"/>
      <c r="J22" s="549"/>
      <c r="K22" s="550"/>
      <c r="L22" s="551"/>
      <c r="N22" s="531"/>
      <c r="O22" s="543" t="s">
        <v>457</v>
      </c>
      <c r="Q22" s="531"/>
      <c r="R22" s="533"/>
      <c r="T22" s="543" t="s">
        <v>467</v>
      </c>
      <c r="V22" s="533"/>
      <c r="X22" s="531"/>
      <c r="Y22" s="533"/>
      <c r="AA22" s="543" t="s">
        <v>471</v>
      </c>
      <c r="AC22" s="533"/>
    </row>
    <row r="23" spans="1:30" s="525" customFormat="1" ht="20.100000000000001" customHeight="1" x14ac:dyDescent="0.35">
      <c r="A23" s="534"/>
      <c r="B23" s="534"/>
      <c r="C23" s="556">
        <v>4.49</v>
      </c>
      <c r="D23" s="536"/>
      <c r="E23" s="537"/>
      <c r="F23" s="538"/>
      <c r="G23" s="536"/>
      <c r="H23" s="556">
        <v>4.34</v>
      </c>
      <c r="I23" s="536"/>
      <c r="J23" s="545"/>
      <c r="K23" s="546"/>
      <c r="L23" s="552"/>
      <c r="M23" s="534"/>
      <c r="N23" s="537"/>
      <c r="O23" s="556">
        <v>5.03</v>
      </c>
      <c r="P23" s="534"/>
      <c r="Q23" s="537"/>
      <c r="R23" s="539"/>
      <c r="S23" s="534"/>
      <c r="T23" s="556">
        <v>5.47</v>
      </c>
      <c r="U23" s="534"/>
      <c r="V23" s="539"/>
      <c r="W23" s="534"/>
      <c r="X23" s="537"/>
      <c r="Y23" s="553"/>
      <c r="Z23" s="534"/>
      <c r="AA23" s="556">
        <v>5</v>
      </c>
      <c r="AB23" s="534"/>
      <c r="AC23" s="553"/>
      <c r="AD23" s="534"/>
    </row>
    <row r="24" spans="1:30" ht="5.0999999999999996" customHeight="1" x14ac:dyDescent="0.25">
      <c r="C24" s="532"/>
      <c r="D24" s="364"/>
      <c r="E24" s="540"/>
      <c r="F24" s="373"/>
      <c r="G24" s="364"/>
      <c r="H24" s="373"/>
      <c r="I24" s="364"/>
      <c r="J24" s="547"/>
      <c r="K24" s="548"/>
      <c r="L24" s="547"/>
      <c r="N24" s="540"/>
      <c r="O24" s="373"/>
      <c r="Q24" s="540"/>
      <c r="R24" s="527"/>
      <c r="T24" s="527"/>
      <c r="V24" s="527"/>
      <c r="X24" s="540"/>
    </row>
    <row r="25" spans="1:30" s="528" customFormat="1" ht="35.1" customHeight="1" x14ac:dyDescent="0.25">
      <c r="C25" s="543" t="s">
        <v>445</v>
      </c>
      <c r="D25" s="530"/>
      <c r="E25" s="531"/>
      <c r="F25" s="532"/>
      <c r="G25" s="530"/>
      <c r="H25" s="543" t="s">
        <v>450</v>
      </c>
      <c r="I25" s="530"/>
      <c r="J25" s="549"/>
      <c r="K25" s="550"/>
      <c r="L25" s="551"/>
      <c r="N25" s="531"/>
      <c r="O25" s="543" t="s">
        <v>458</v>
      </c>
      <c r="Q25" s="531"/>
      <c r="R25" s="533"/>
      <c r="T25" s="533"/>
      <c r="V25" s="533"/>
      <c r="X25" s="531"/>
      <c r="Y25" s="549"/>
      <c r="Z25" s="550"/>
      <c r="AA25" s="549"/>
      <c r="AB25" s="550"/>
      <c r="AC25" s="549"/>
    </row>
    <row r="26" spans="1:30" s="525" customFormat="1" ht="20.100000000000001" customHeight="1" x14ac:dyDescent="0.35">
      <c r="A26" s="534"/>
      <c r="B26" s="534"/>
      <c r="C26" s="556">
        <v>3.96</v>
      </c>
      <c r="D26" s="536"/>
      <c r="E26" s="537"/>
      <c r="F26" s="538"/>
      <c r="G26" s="536"/>
      <c r="H26" s="556">
        <v>4.2300000000000004</v>
      </c>
      <c r="I26" s="536"/>
      <c r="J26" s="539"/>
      <c r="K26" s="534"/>
      <c r="L26" s="539"/>
      <c r="M26" s="534"/>
      <c r="N26" s="537"/>
      <c r="O26" s="556">
        <v>4.22</v>
      </c>
      <c r="P26" s="534"/>
      <c r="Q26" s="537"/>
      <c r="R26" s="539"/>
      <c r="S26" s="534"/>
      <c r="T26" s="539"/>
      <c r="U26" s="534"/>
      <c r="V26" s="539"/>
      <c r="W26" s="534"/>
      <c r="X26" s="537"/>
      <c r="Y26" s="627"/>
      <c r="Z26" s="546"/>
      <c r="AA26" s="627"/>
      <c r="AB26" s="546"/>
      <c r="AC26" s="627"/>
      <c r="AD26" s="534"/>
    </row>
    <row r="27" spans="1:30" ht="5.0999999999999996" customHeight="1" x14ac:dyDescent="0.25">
      <c r="E27" s="540"/>
      <c r="F27" s="527"/>
      <c r="H27" s="527"/>
      <c r="J27" s="527"/>
      <c r="L27" s="527"/>
      <c r="N27" s="540"/>
      <c r="O27" s="373"/>
      <c r="Q27" s="540"/>
      <c r="R27" s="527"/>
      <c r="T27" s="527"/>
      <c r="V27" s="527"/>
      <c r="X27" s="540"/>
      <c r="Y27" s="628"/>
      <c r="Z27" s="548"/>
      <c r="AA27" s="628"/>
      <c r="AB27" s="548"/>
      <c r="AC27" s="628"/>
    </row>
    <row r="28" spans="1:30" s="528" customFormat="1" ht="35.1" customHeight="1" x14ac:dyDescent="0.25">
      <c r="C28" s="533"/>
      <c r="E28" s="531"/>
      <c r="F28" s="533"/>
      <c r="H28" s="533"/>
      <c r="J28" s="533"/>
      <c r="L28" s="533"/>
      <c r="N28" s="531"/>
      <c r="O28" s="543" t="s">
        <v>459</v>
      </c>
      <c r="Q28" s="531"/>
      <c r="R28" s="533"/>
      <c r="T28" s="533"/>
      <c r="V28" s="533"/>
      <c r="X28" s="531"/>
      <c r="Y28" s="549"/>
      <c r="Z28" s="550"/>
      <c r="AA28" s="549"/>
      <c r="AB28" s="550"/>
      <c r="AC28" s="549"/>
    </row>
    <row r="29" spans="1:30" ht="20.100000000000001" customHeight="1" x14ac:dyDescent="0.25">
      <c r="B29" s="364"/>
      <c r="C29" s="532"/>
      <c r="D29" s="364"/>
      <c r="E29" s="540"/>
      <c r="F29" s="373"/>
      <c r="G29" s="364"/>
      <c r="H29" s="373"/>
      <c r="J29" s="527"/>
      <c r="L29" s="527"/>
      <c r="N29" s="540"/>
      <c r="O29" s="556">
        <v>4.59</v>
      </c>
      <c r="Q29" s="540"/>
      <c r="R29" s="527"/>
      <c r="T29" s="527"/>
      <c r="V29" s="527"/>
      <c r="X29" s="540"/>
      <c r="AB29" s="364"/>
      <c r="AD29" s="364"/>
    </row>
    <row r="30" spans="1:30" ht="5.0999999999999996" customHeight="1" x14ac:dyDescent="0.25">
      <c r="B30" s="364"/>
      <c r="C30" s="532"/>
      <c r="D30" s="364"/>
      <c r="E30" s="540"/>
      <c r="F30" s="373"/>
      <c r="G30" s="364"/>
      <c r="H30" s="373"/>
      <c r="J30" s="527"/>
      <c r="L30" s="527"/>
      <c r="N30" s="540"/>
      <c r="O30" s="373"/>
      <c r="Q30" s="540"/>
      <c r="R30" s="527"/>
      <c r="T30" s="527"/>
      <c r="V30" s="527"/>
      <c r="X30" s="540"/>
      <c r="AB30" s="364"/>
      <c r="AD30" s="364"/>
    </row>
    <row r="31" spans="1:30" s="528" customFormat="1" ht="35.1" customHeight="1" x14ac:dyDescent="0.25">
      <c r="B31" s="530"/>
      <c r="C31" s="907"/>
      <c r="D31" s="530"/>
      <c r="E31" s="531"/>
      <c r="F31" s="918"/>
      <c r="G31" s="918"/>
      <c r="H31" s="918"/>
      <c r="I31" s="918"/>
      <c r="J31" s="918"/>
      <c r="K31" s="918"/>
      <c r="L31" s="918"/>
      <c r="N31" s="531"/>
      <c r="O31" s="543" t="s">
        <v>460</v>
      </c>
      <c r="Q31" s="531"/>
      <c r="R31" s="533"/>
      <c r="T31" s="533"/>
      <c r="V31" s="533"/>
      <c r="X31" s="531"/>
      <c r="Y31" s="912" t="s">
        <v>317</v>
      </c>
      <c r="AA31" s="913" t="s">
        <v>318</v>
      </c>
      <c r="AB31" s="907"/>
      <c r="AC31" s="914" t="s">
        <v>319</v>
      </c>
      <c r="AD31" s="907"/>
    </row>
    <row r="32" spans="1:30" ht="20.100000000000001" customHeight="1" x14ac:dyDescent="0.25">
      <c r="B32" s="364"/>
      <c r="C32" s="907"/>
      <c r="D32" s="364"/>
      <c r="E32" s="540"/>
      <c r="F32" s="909"/>
      <c r="G32" s="909"/>
      <c r="H32" s="909"/>
      <c r="I32" s="909"/>
      <c r="J32" s="909"/>
      <c r="K32" s="909"/>
      <c r="L32" s="909"/>
      <c r="N32" s="540"/>
      <c r="O32" s="556">
        <v>4.99</v>
      </c>
      <c r="Q32" s="540"/>
      <c r="R32" s="527"/>
      <c r="T32" s="527"/>
      <c r="V32" s="527"/>
      <c r="X32" s="540"/>
      <c r="Y32" s="912"/>
      <c r="AA32" s="913"/>
      <c r="AB32" s="907"/>
      <c r="AC32" s="914"/>
      <c r="AD32" s="907"/>
    </row>
    <row r="33" spans="2:31" ht="5.0999999999999996" customHeight="1" x14ac:dyDescent="0.25">
      <c r="B33" s="364"/>
      <c r="C33" s="532"/>
      <c r="D33" s="364"/>
      <c r="E33" s="540"/>
      <c r="F33" s="373"/>
      <c r="G33" s="554"/>
      <c r="H33" s="373"/>
      <c r="I33" s="555"/>
      <c r="J33" s="527"/>
      <c r="K33" s="555"/>
      <c r="L33" s="527"/>
      <c r="N33" s="540"/>
      <c r="O33" s="373"/>
      <c r="Q33" s="540"/>
      <c r="R33" s="527"/>
      <c r="T33" s="527"/>
      <c r="V33" s="527"/>
      <c r="X33" s="540"/>
      <c r="Y33" s="512"/>
      <c r="AA33" s="527"/>
      <c r="AB33" s="373"/>
      <c r="AC33" s="527"/>
      <c r="AD33" s="373"/>
    </row>
    <row r="34" spans="2:31" s="528" customFormat="1" ht="35.1" customHeight="1" x14ac:dyDescent="0.25">
      <c r="B34" s="530"/>
      <c r="C34" s="907"/>
      <c r="D34" s="530"/>
      <c r="E34" s="531"/>
      <c r="F34" s="909"/>
      <c r="G34" s="909"/>
      <c r="H34" s="909"/>
      <c r="I34" s="909"/>
      <c r="J34" s="909"/>
      <c r="K34" s="909"/>
      <c r="L34" s="909"/>
      <c r="N34" s="531"/>
      <c r="O34" s="543" t="s">
        <v>461</v>
      </c>
      <c r="Q34" s="531"/>
      <c r="R34" s="533"/>
      <c r="T34" s="533"/>
      <c r="V34" s="533"/>
      <c r="X34" s="531"/>
      <c r="Y34" s="910" t="s">
        <v>320</v>
      </c>
      <c r="AA34" s="911" t="s">
        <v>321</v>
      </c>
      <c r="AB34" s="907"/>
      <c r="AC34" s="908" t="s">
        <v>322</v>
      </c>
      <c r="AD34" s="907"/>
    </row>
    <row r="35" spans="2:31" ht="20.100000000000001" customHeight="1" x14ac:dyDescent="0.25">
      <c r="B35" s="364"/>
      <c r="C35" s="907"/>
      <c r="D35" s="364"/>
      <c r="E35" s="540"/>
      <c r="F35" s="909"/>
      <c r="G35" s="909"/>
      <c r="H35" s="909"/>
      <c r="I35" s="909"/>
      <c r="J35" s="909"/>
      <c r="K35" s="909"/>
      <c r="L35" s="909"/>
      <c r="N35" s="540"/>
      <c r="O35" s="556">
        <v>4.6100000000000003</v>
      </c>
      <c r="Q35" s="540"/>
      <c r="R35" s="527"/>
      <c r="T35" s="527"/>
      <c r="V35" s="527"/>
      <c r="X35" s="540"/>
      <c r="Y35" s="910"/>
      <c r="AA35" s="911"/>
      <c r="AB35" s="907"/>
      <c r="AC35" s="908"/>
      <c r="AD35" s="907"/>
    </row>
    <row r="36" spans="2:31" x14ac:dyDescent="0.25">
      <c r="B36" s="364"/>
      <c r="C36" s="532"/>
      <c r="D36" s="364"/>
      <c r="E36" s="364"/>
      <c r="F36" s="373"/>
      <c r="G36" s="364"/>
      <c r="H36" s="373"/>
      <c r="J36" s="527"/>
      <c r="L36" s="527"/>
      <c r="O36" s="527"/>
      <c r="R36" s="527"/>
      <c r="T36" s="527"/>
      <c r="V36" s="527"/>
      <c r="AB36" s="364"/>
      <c r="AD36" s="364"/>
    </row>
    <row r="37" spans="2:31" x14ac:dyDescent="0.25">
      <c r="AB37" s="364"/>
    </row>
    <row r="40" spans="2:31" x14ac:dyDescent="0.25">
      <c r="V40" s="373"/>
      <c r="W40" s="364"/>
      <c r="X40" s="364"/>
      <c r="Y40" s="373"/>
      <c r="Z40" s="364"/>
      <c r="AA40" s="373"/>
      <c r="AB40" s="364"/>
      <c r="AC40" s="373"/>
      <c r="AD40" s="364"/>
      <c r="AE40" s="364"/>
    </row>
    <row r="41" spans="2:31" x14ac:dyDescent="0.25">
      <c r="V41" s="373"/>
      <c r="W41" s="364"/>
      <c r="X41" s="364"/>
      <c r="Y41" s="907"/>
      <c r="Z41" s="530"/>
      <c r="AA41" s="907"/>
      <c r="AB41" s="907"/>
      <c r="AC41" s="907"/>
      <c r="AD41" s="364"/>
      <c r="AE41" s="364"/>
    </row>
    <row r="42" spans="2:31" x14ac:dyDescent="0.25">
      <c r="V42" s="373"/>
      <c r="W42" s="364"/>
      <c r="X42" s="364"/>
      <c r="Y42" s="907"/>
      <c r="Z42" s="364"/>
      <c r="AA42" s="907"/>
      <c r="AB42" s="907"/>
      <c r="AC42" s="907"/>
      <c r="AD42" s="364"/>
      <c r="AE42" s="364"/>
    </row>
    <row r="43" spans="2:31" x14ac:dyDescent="0.25">
      <c r="V43" s="373"/>
      <c r="W43" s="364"/>
      <c r="X43" s="364"/>
      <c r="Y43" s="532"/>
      <c r="Z43" s="364"/>
      <c r="AA43" s="373"/>
      <c r="AB43" s="373"/>
      <c r="AC43" s="373"/>
      <c r="AD43" s="364"/>
      <c r="AE43" s="364"/>
    </row>
    <row r="44" spans="2:31" x14ac:dyDescent="0.25">
      <c r="V44" s="373"/>
      <c r="W44" s="364"/>
      <c r="X44" s="364"/>
      <c r="Y44" s="907"/>
      <c r="Z44" s="530"/>
      <c r="AA44" s="907"/>
      <c r="AB44" s="907"/>
      <c r="AC44" s="907"/>
      <c r="AD44" s="364"/>
      <c r="AE44" s="364"/>
    </row>
    <row r="45" spans="2:31" x14ac:dyDescent="0.25">
      <c r="V45" s="373"/>
      <c r="W45" s="364"/>
      <c r="X45" s="364"/>
      <c r="Y45" s="907"/>
      <c r="Z45" s="364"/>
      <c r="AA45" s="907"/>
      <c r="AB45" s="907"/>
      <c r="AC45" s="907"/>
      <c r="AD45" s="364"/>
      <c r="AE45" s="364"/>
    </row>
    <row r="46" spans="2:31" x14ac:dyDescent="0.25">
      <c r="V46" s="373"/>
      <c r="W46" s="364"/>
      <c r="X46" s="364"/>
      <c r="Y46" s="373"/>
      <c r="Z46" s="364"/>
      <c r="AA46" s="373"/>
      <c r="AB46" s="364"/>
      <c r="AC46" s="373"/>
      <c r="AD46" s="364"/>
      <c r="AE46" s="364"/>
    </row>
  </sheetData>
  <sheetProtection password="C6D6" sheet="1" objects="1" scenarios="1"/>
  <mergeCells count="28">
    <mergeCell ref="F32:L32"/>
    <mergeCell ref="A4:A5"/>
    <mergeCell ref="A7:A8"/>
    <mergeCell ref="A10:A11"/>
    <mergeCell ref="A13:A14"/>
    <mergeCell ref="C31:C32"/>
    <mergeCell ref="F31:L31"/>
    <mergeCell ref="Y31:Y32"/>
    <mergeCell ref="AA31:AA32"/>
    <mergeCell ref="AB31:AB32"/>
    <mergeCell ref="AC31:AC32"/>
    <mergeCell ref="AD31:AD32"/>
    <mergeCell ref="C34:C35"/>
    <mergeCell ref="F34:L34"/>
    <mergeCell ref="Y34:Y35"/>
    <mergeCell ref="AA34:AA35"/>
    <mergeCell ref="AB34:AB35"/>
    <mergeCell ref="F35:L35"/>
    <mergeCell ref="Y44:Y45"/>
    <mergeCell ref="AA44:AA45"/>
    <mergeCell ref="AB44:AB45"/>
    <mergeCell ref="AC44:AC45"/>
    <mergeCell ref="AD34:AD35"/>
    <mergeCell ref="Y41:Y42"/>
    <mergeCell ref="AA41:AA42"/>
    <mergeCell ref="AB41:AB42"/>
    <mergeCell ref="AC41:AC42"/>
    <mergeCell ref="AC34:AC35"/>
  </mergeCells>
  <conditionalFormatting sqref="C8">
    <cfRule type="cellIs" dxfId="688" priority="331" operator="lessThanOrEqual">
      <formula>3.42</formula>
    </cfRule>
    <cfRule type="cellIs" dxfId="687" priority="332" operator="lessThanOrEqual">
      <formula>3.9</formula>
    </cfRule>
    <cfRule type="cellIs" dxfId="686" priority="333" operator="lessThanOrEqual">
      <formula>4.39</formula>
    </cfRule>
    <cfRule type="cellIs" dxfId="685" priority="334" operator="greaterThanOrEqual">
      <formula>6.34</formula>
    </cfRule>
    <cfRule type="cellIs" dxfId="684" priority="335" operator="greaterThanOrEqual">
      <formula>5.86</formula>
    </cfRule>
    <cfRule type="cellIs" dxfId="683" priority="336" operator="greaterThanOrEqual">
      <formula>5.37</formula>
    </cfRule>
  </conditionalFormatting>
  <conditionalFormatting sqref="AA14">
    <cfRule type="cellIs" dxfId="682" priority="325" operator="lessThanOrEqual">
      <formula>3.49</formula>
    </cfRule>
    <cfRule type="cellIs" dxfId="681" priority="326" operator="lessThanOrEqual">
      <formula>3.98</formula>
    </cfRule>
    <cfRule type="cellIs" dxfId="680" priority="327" operator="lessThanOrEqual">
      <formula>4.48</formula>
    </cfRule>
    <cfRule type="cellIs" dxfId="679" priority="328" operator="greaterThanOrEqual">
      <formula>6.47</formula>
    </cfRule>
    <cfRule type="cellIs" dxfId="678" priority="329" operator="greaterThanOrEqual">
      <formula>5.98</formula>
    </cfRule>
    <cfRule type="cellIs" dxfId="677" priority="330" operator="greaterThanOrEqual">
      <formula>5.48</formula>
    </cfRule>
  </conditionalFormatting>
  <conditionalFormatting sqref="C11">
    <cfRule type="cellIs" dxfId="676" priority="319" operator="lessThanOrEqual">
      <formula>3.42</formula>
    </cfRule>
    <cfRule type="cellIs" dxfId="675" priority="320" operator="lessThanOrEqual">
      <formula>3.9</formula>
    </cfRule>
    <cfRule type="cellIs" dxfId="674" priority="321" operator="lessThanOrEqual">
      <formula>4.39</formula>
    </cfRule>
    <cfRule type="cellIs" dxfId="673" priority="322" operator="greaterThanOrEqual">
      <formula>6.34</formula>
    </cfRule>
    <cfRule type="cellIs" dxfId="672" priority="323" operator="greaterThanOrEqual">
      <formula>5.86</formula>
    </cfRule>
    <cfRule type="cellIs" dxfId="671" priority="324" operator="greaterThanOrEqual">
      <formula>5.37</formula>
    </cfRule>
  </conditionalFormatting>
  <conditionalFormatting sqref="C14">
    <cfRule type="cellIs" dxfId="670" priority="313" operator="lessThanOrEqual">
      <formula>3.42</formula>
    </cfRule>
    <cfRule type="cellIs" dxfId="669" priority="314" operator="lessThanOrEqual">
      <formula>3.9</formula>
    </cfRule>
    <cfRule type="cellIs" dxfId="668" priority="315" operator="lessThanOrEqual">
      <formula>4.39</formula>
    </cfRule>
    <cfRule type="cellIs" dxfId="667" priority="316" operator="greaterThanOrEqual">
      <formula>6.34</formula>
    </cfRule>
    <cfRule type="cellIs" dxfId="666" priority="317" operator="greaterThanOrEqual">
      <formula>5.86</formula>
    </cfRule>
    <cfRule type="cellIs" dxfId="665" priority="318" operator="greaterThanOrEqual">
      <formula>5.37</formula>
    </cfRule>
  </conditionalFormatting>
  <conditionalFormatting sqref="C17">
    <cfRule type="cellIs" dxfId="664" priority="307" operator="lessThanOrEqual">
      <formula>3.42</formula>
    </cfRule>
    <cfRule type="cellIs" dxfId="663" priority="308" operator="lessThanOrEqual">
      <formula>3.9</formula>
    </cfRule>
    <cfRule type="cellIs" dxfId="662" priority="309" operator="lessThanOrEqual">
      <formula>4.39</formula>
    </cfRule>
    <cfRule type="cellIs" dxfId="661" priority="310" operator="greaterThanOrEqual">
      <formula>6.34</formula>
    </cfRule>
    <cfRule type="cellIs" dxfId="660" priority="311" operator="greaterThanOrEqual">
      <formula>5.86</formula>
    </cfRule>
    <cfRule type="cellIs" dxfId="659" priority="312" operator="greaterThanOrEqual">
      <formula>5.37</formula>
    </cfRule>
  </conditionalFormatting>
  <conditionalFormatting sqref="C20">
    <cfRule type="cellIs" dxfId="658" priority="301" operator="lessThanOrEqual">
      <formula>3.42</formula>
    </cfRule>
    <cfRule type="cellIs" dxfId="657" priority="302" operator="lessThanOrEqual">
      <formula>3.9</formula>
    </cfRule>
    <cfRule type="cellIs" dxfId="656" priority="303" operator="lessThanOrEqual">
      <formula>4.39</formula>
    </cfRule>
    <cfRule type="cellIs" dxfId="655" priority="304" operator="greaterThanOrEqual">
      <formula>6.34</formula>
    </cfRule>
    <cfRule type="cellIs" dxfId="654" priority="305" operator="greaterThanOrEqual">
      <formula>5.86</formula>
    </cfRule>
    <cfRule type="cellIs" dxfId="653" priority="306" operator="greaterThanOrEqual">
      <formula>5.37</formula>
    </cfRule>
  </conditionalFormatting>
  <conditionalFormatting sqref="C23">
    <cfRule type="cellIs" dxfId="652" priority="295" operator="lessThanOrEqual">
      <formula>3.42</formula>
    </cfRule>
    <cfRule type="cellIs" dxfId="651" priority="296" operator="lessThanOrEqual">
      <formula>3.9</formula>
    </cfRule>
    <cfRule type="cellIs" dxfId="650" priority="297" operator="lessThanOrEqual">
      <formula>4.39</formula>
    </cfRule>
    <cfRule type="cellIs" dxfId="649" priority="298" operator="greaterThanOrEqual">
      <formula>6.34</formula>
    </cfRule>
    <cfRule type="cellIs" dxfId="648" priority="299" operator="greaterThanOrEqual">
      <formula>5.86</formula>
    </cfRule>
    <cfRule type="cellIs" dxfId="647" priority="300" operator="greaterThanOrEqual">
      <formula>5.37</formula>
    </cfRule>
  </conditionalFormatting>
  <conditionalFormatting sqref="C26">
    <cfRule type="cellIs" dxfId="646" priority="289" operator="lessThanOrEqual">
      <formula>3.42</formula>
    </cfRule>
    <cfRule type="cellIs" dxfId="645" priority="290" operator="lessThanOrEqual">
      <formula>3.9</formula>
    </cfRule>
    <cfRule type="cellIs" dxfId="644" priority="291" operator="lessThanOrEqual">
      <formula>4.39</formula>
    </cfRule>
    <cfRule type="cellIs" dxfId="643" priority="292" operator="greaterThanOrEqual">
      <formula>6.34</formula>
    </cfRule>
    <cfRule type="cellIs" dxfId="642" priority="293" operator="greaterThanOrEqual">
      <formula>5.86</formula>
    </cfRule>
    <cfRule type="cellIs" dxfId="641" priority="294" operator="greaterThanOrEqual">
      <formula>5.37</formula>
    </cfRule>
  </conditionalFormatting>
  <conditionalFormatting sqref="F8">
    <cfRule type="cellIs" dxfId="640" priority="283" operator="lessThanOrEqual">
      <formula>3.42</formula>
    </cfRule>
    <cfRule type="cellIs" dxfId="639" priority="284" operator="lessThanOrEqual">
      <formula>3.9</formula>
    </cfRule>
    <cfRule type="cellIs" dxfId="638" priority="285" operator="lessThanOrEqual">
      <formula>4.39</formula>
    </cfRule>
    <cfRule type="cellIs" dxfId="637" priority="286" operator="greaterThanOrEqual">
      <formula>6.34</formula>
    </cfRule>
    <cfRule type="cellIs" dxfId="636" priority="287" operator="greaterThanOrEqual">
      <formula>5.86</formula>
    </cfRule>
    <cfRule type="cellIs" dxfId="635" priority="288" operator="greaterThanOrEqual">
      <formula>5.37</formula>
    </cfRule>
  </conditionalFormatting>
  <conditionalFormatting sqref="F11">
    <cfRule type="cellIs" dxfId="634" priority="277" operator="lessThanOrEqual">
      <formula>3.42</formula>
    </cfRule>
    <cfRule type="cellIs" dxfId="633" priority="278" operator="lessThanOrEqual">
      <formula>3.9</formula>
    </cfRule>
    <cfRule type="cellIs" dxfId="632" priority="279" operator="lessThanOrEqual">
      <formula>4.39</formula>
    </cfRule>
    <cfRule type="cellIs" dxfId="631" priority="280" operator="greaterThanOrEqual">
      <formula>6.34</formula>
    </cfRule>
    <cfRule type="cellIs" dxfId="630" priority="281" operator="greaterThanOrEqual">
      <formula>5.86</formula>
    </cfRule>
    <cfRule type="cellIs" dxfId="629" priority="282" operator="greaterThanOrEqual">
      <formula>5.37</formula>
    </cfRule>
  </conditionalFormatting>
  <conditionalFormatting sqref="F14">
    <cfRule type="cellIs" dxfId="628" priority="271" operator="lessThanOrEqual">
      <formula>3.42</formula>
    </cfRule>
    <cfRule type="cellIs" dxfId="627" priority="272" operator="lessThanOrEqual">
      <formula>3.9</formula>
    </cfRule>
    <cfRule type="cellIs" dxfId="626" priority="273" operator="lessThanOrEqual">
      <formula>4.39</formula>
    </cfRule>
    <cfRule type="cellIs" dxfId="625" priority="274" operator="greaterThanOrEqual">
      <formula>6.34</formula>
    </cfRule>
    <cfRule type="cellIs" dxfId="624" priority="275" operator="greaterThanOrEqual">
      <formula>5.86</formula>
    </cfRule>
    <cfRule type="cellIs" dxfId="623" priority="276" operator="greaterThanOrEqual">
      <formula>5.37</formula>
    </cfRule>
  </conditionalFormatting>
  <conditionalFormatting sqref="F17">
    <cfRule type="cellIs" dxfId="622" priority="265" operator="lessThanOrEqual">
      <formula>3.42</formula>
    </cfRule>
    <cfRule type="cellIs" dxfId="621" priority="266" operator="lessThanOrEqual">
      <formula>3.9</formula>
    </cfRule>
    <cfRule type="cellIs" dxfId="620" priority="267" operator="lessThanOrEqual">
      <formula>4.39</formula>
    </cfRule>
    <cfRule type="cellIs" dxfId="619" priority="268" operator="greaterThanOrEqual">
      <formula>6.34</formula>
    </cfRule>
    <cfRule type="cellIs" dxfId="618" priority="269" operator="greaterThanOrEqual">
      <formula>5.86</formula>
    </cfRule>
    <cfRule type="cellIs" dxfId="617" priority="270" operator="greaterThanOrEqual">
      <formula>5.37</formula>
    </cfRule>
  </conditionalFormatting>
  <conditionalFormatting sqref="F20">
    <cfRule type="cellIs" dxfId="616" priority="259" operator="lessThanOrEqual">
      <formula>3.42</formula>
    </cfRule>
    <cfRule type="cellIs" dxfId="615" priority="260" operator="lessThanOrEqual">
      <formula>3.9</formula>
    </cfRule>
    <cfRule type="cellIs" dxfId="614" priority="261" operator="lessThanOrEqual">
      <formula>4.39</formula>
    </cfRule>
    <cfRule type="cellIs" dxfId="613" priority="262" operator="greaterThanOrEqual">
      <formula>6.34</formula>
    </cfRule>
    <cfRule type="cellIs" dxfId="612" priority="263" operator="greaterThanOrEqual">
      <formula>5.86</formula>
    </cfRule>
    <cfRule type="cellIs" dxfId="611" priority="264" operator="greaterThanOrEqual">
      <formula>5.37</formula>
    </cfRule>
  </conditionalFormatting>
  <conditionalFormatting sqref="H11">
    <cfRule type="cellIs" dxfId="610" priority="253" operator="lessThanOrEqual">
      <formula>3.42</formula>
    </cfRule>
    <cfRule type="cellIs" dxfId="609" priority="254" operator="lessThanOrEqual">
      <formula>3.9</formula>
    </cfRule>
    <cfRule type="cellIs" dxfId="608" priority="255" operator="lessThanOrEqual">
      <formula>4.39</formula>
    </cfRule>
    <cfRule type="cellIs" dxfId="607" priority="256" operator="greaterThanOrEqual">
      <formula>6.34</formula>
    </cfRule>
    <cfRule type="cellIs" dxfId="606" priority="257" operator="greaterThanOrEqual">
      <formula>5.86</formula>
    </cfRule>
    <cfRule type="cellIs" dxfId="605" priority="258" operator="greaterThanOrEqual">
      <formula>5.37</formula>
    </cfRule>
  </conditionalFormatting>
  <conditionalFormatting sqref="H14">
    <cfRule type="cellIs" dxfId="604" priority="247" operator="lessThanOrEqual">
      <formula>3.42</formula>
    </cfRule>
    <cfRule type="cellIs" dxfId="603" priority="248" operator="lessThanOrEqual">
      <formula>3.9</formula>
    </cfRule>
    <cfRule type="cellIs" dxfId="602" priority="249" operator="lessThanOrEqual">
      <formula>4.39</formula>
    </cfRule>
    <cfRule type="cellIs" dxfId="601" priority="250" operator="greaterThanOrEqual">
      <formula>6.34</formula>
    </cfRule>
    <cfRule type="cellIs" dxfId="600" priority="251" operator="greaterThanOrEqual">
      <formula>5.86</formula>
    </cfRule>
    <cfRule type="cellIs" dxfId="599" priority="252" operator="greaterThanOrEqual">
      <formula>5.37</formula>
    </cfRule>
  </conditionalFormatting>
  <conditionalFormatting sqref="H17">
    <cfRule type="cellIs" dxfId="598" priority="241" operator="lessThanOrEqual">
      <formula>3.42</formula>
    </cfRule>
    <cfRule type="cellIs" dxfId="597" priority="242" operator="lessThanOrEqual">
      <formula>3.9</formula>
    </cfRule>
    <cfRule type="cellIs" dxfId="596" priority="243" operator="lessThanOrEqual">
      <formula>4.39</formula>
    </cfRule>
    <cfRule type="cellIs" dxfId="595" priority="244" operator="greaterThanOrEqual">
      <formula>6.34</formula>
    </cfRule>
    <cfRule type="cellIs" dxfId="594" priority="245" operator="greaterThanOrEqual">
      <formula>5.86</formula>
    </cfRule>
    <cfRule type="cellIs" dxfId="593" priority="246" operator="greaterThanOrEqual">
      <formula>5.37</formula>
    </cfRule>
  </conditionalFormatting>
  <conditionalFormatting sqref="H20">
    <cfRule type="cellIs" dxfId="592" priority="235" operator="lessThanOrEqual">
      <formula>3.42</formula>
    </cfRule>
    <cfRule type="cellIs" dxfId="591" priority="236" operator="lessThanOrEqual">
      <formula>3.9</formula>
    </cfRule>
    <cfRule type="cellIs" dxfId="590" priority="237" operator="lessThanOrEqual">
      <formula>4.39</formula>
    </cfRule>
    <cfRule type="cellIs" dxfId="589" priority="238" operator="greaterThanOrEqual">
      <formula>6.34</formula>
    </cfRule>
    <cfRule type="cellIs" dxfId="588" priority="239" operator="greaterThanOrEqual">
      <formula>5.86</formula>
    </cfRule>
    <cfRule type="cellIs" dxfId="587" priority="240" operator="greaterThanOrEqual">
      <formula>5.37</formula>
    </cfRule>
  </conditionalFormatting>
  <conditionalFormatting sqref="H23">
    <cfRule type="cellIs" dxfId="586" priority="229" operator="lessThanOrEqual">
      <formula>3.42</formula>
    </cfRule>
    <cfRule type="cellIs" dxfId="585" priority="230" operator="lessThanOrEqual">
      <formula>3.9</formula>
    </cfRule>
    <cfRule type="cellIs" dxfId="584" priority="231" operator="lessThanOrEqual">
      <formula>4.39</formula>
    </cfRule>
    <cfRule type="cellIs" dxfId="583" priority="232" operator="greaterThanOrEqual">
      <formula>6.34</formula>
    </cfRule>
    <cfRule type="cellIs" dxfId="582" priority="233" operator="greaterThanOrEqual">
      <formula>5.86</formula>
    </cfRule>
    <cfRule type="cellIs" dxfId="581" priority="234" operator="greaterThanOrEqual">
      <formula>5.37</formula>
    </cfRule>
  </conditionalFormatting>
  <conditionalFormatting sqref="H26">
    <cfRule type="cellIs" dxfId="580" priority="223" operator="lessThanOrEqual">
      <formula>3.42</formula>
    </cfRule>
    <cfRule type="cellIs" dxfId="579" priority="224" operator="lessThanOrEqual">
      <formula>3.9</formula>
    </cfRule>
    <cfRule type="cellIs" dxfId="578" priority="225" operator="lessThanOrEqual">
      <formula>4.39</formula>
    </cfRule>
    <cfRule type="cellIs" dxfId="577" priority="226" operator="greaterThanOrEqual">
      <formula>6.34</formula>
    </cfRule>
    <cfRule type="cellIs" dxfId="576" priority="227" operator="greaterThanOrEqual">
      <formula>5.86</formula>
    </cfRule>
    <cfRule type="cellIs" dxfId="575" priority="228" operator="greaterThanOrEqual">
      <formula>5.37</formula>
    </cfRule>
  </conditionalFormatting>
  <conditionalFormatting sqref="J11">
    <cfRule type="cellIs" dxfId="574" priority="217" operator="lessThanOrEqual">
      <formula>3.42</formula>
    </cfRule>
    <cfRule type="cellIs" dxfId="573" priority="218" operator="lessThanOrEqual">
      <formula>3.9</formula>
    </cfRule>
    <cfRule type="cellIs" dxfId="572" priority="219" operator="lessThanOrEqual">
      <formula>4.39</formula>
    </cfRule>
    <cfRule type="cellIs" dxfId="571" priority="220" operator="greaterThanOrEqual">
      <formula>6.34</formula>
    </cfRule>
    <cfRule type="cellIs" dxfId="570" priority="221" operator="greaterThanOrEqual">
      <formula>5.86</formula>
    </cfRule>
    <cfRule type="cellIs" dxfId="569" priority="222" operator="greaterThanOrEqual">
      <formula>5.37</formula>
    </cfRule>
  </conditionalFormatting>
  <conditionalFormatting sqref="J14">
    <cfRule type="cellIs" dxfId="568" priority="211" operator="lessThanOrEqual">
      <formula>3.42</formula>
    </cfRule>
    <cfRule type="cellIs" dxfId="567" priority="212" operator="lessThanOrEqual">
      <formula>3.9</formula>
    </cfRule>
    <cfRule type="cellIs" dxfId="566" priority="213" operator="lessThanOrEqual">
      <formula>4.39</formula>
    </cfRule>
    <cfRule type="cellIs" dxfId="565" priority="214" operator="greaterThanOrEqual">
      <formula>6.34</formula>
    </cfRule>
    <cfRule type="cellIs" dxfId="564" priority="215" operator="greaterThanOrEqual">
      <formula>5.86</formula>
    </cfRule>
    <cfRule type="cellIs" dxfId="563" priority="216" operator="greaterThanOrEqual">
      <formula>5.37</formula>
    </cfRule>
  </conditionalFormatting>
  <conditionalFormatting sqref="L11">
    <cfRule type="cellIs" dxfId="562" priority="205" operator="lessThanOrEqual">
      <formula>3.42</formula>
    </cfRule>
    <cfRule type="cellIs" dxfId="561" priority="206" operator="lessThanOrEqual">
      <formula>3.9</formula>
    </cfRule>
    <cfRule type="cellIs" dxfId="560" priority="207" operator="lessThanOrEqual">
      <formula>4.39</formula>
    </cfRule>
    <cfRule type="cellIs" dxfId="559" priority="208" operator="greaterThanOrEqual">
      <formula>6.34</formula>
    </cfRule>
    <cfRule type="cellIs" dxfId="558" priority="209" operator="greaterThanOrEqual">
      <formula>5.86</formula>
    </cfRule>
    <cfRule type="cellIs" dxfId="557" priority="210" operator="greaterThanOrEqual">
      <formula>5.37</formula>
    </cfRule>
  </conditionalFormatting>
  <conditionalFormatting sqref="L14">
    <cfRule type="cellIs" dxfId="556" priority="199" operator="lessThanOrEqual">
      <formula>3.42</formula>
    </cfRule>
    <cfRule type="cellIs" dxfId="555" priority="200" operator="lessThanOrEqual">
      <formula>3.9</formula>
    </cfRule>
    <cfRule type="cellIs" dxfId="554" priority="201" operator="lessThanOrEqual">
      <formula>4.39</formula>
    </cfRule>
    <cfRule type="cellIs" dxfId="553" priority="202" operator="greaterThanOrEqual">
      <formula>6.34</formula>
    </cfRule>
    <cfRule type="cellIs" dxfId="552" priority="203" operator="greaterThanOrEqual">
      <formula>5.86</formula>
    </cfRule>
    <cfRule type="cellIs" dxfId="551" priority="204" operator="greaterThanOrEqual">
      <formula>5.37</formula>
    </cfRule>
  </conditionalFormatting>
  <conditionalFormatting sqref="O8">
    <cfRule type="cellIs" dxfId="550" priority="193" operator="lessThanOrEqual">
      <formula>3.42</formula>
    </cfRule>
    <cfRule type="cellIs" dxfId="549" priority="194" operator="lessThanOrEqual">
      <formula>3.9</formula>
    </cfRule>
    <cfRule type="cellIs" dxfId="548" priority="195" operator="lessThanOrEqual">
      <formula>4.39</formula>
    </cfRule>
    <cfRule type="cellIs" dxfId="547" priority="196" operator="greaterThanOrEqual">
      <formula>6.34</formula>
    </cfRule>
    <cfRule type="cellIs" dxfId="546" priority="197" operator="greaterThanOrEqual">
      <formula>5.86</formula>
    </cfRule>
    <cfRule type="cellIs" dxfId="545" priority="198" operator="greaterThanOrEqual">
      <formula>5.37</formula>
    </cfRule>
  </conditionalFormatting>
  <conditionalFormatting sqref="O11">
    <cfRule type="cellIs" dxfId="544" priority="187" operator="lessThanOrEqual">
      <formula>3.42</formula>
    </cfRule>
    <cfRule type="cellIs" dxfId="543" priority="188" operator="lessThanOrEqual">
      <formula>3.9</formula>
    </cfRule>
    <cfRule type="cellIs" dxfId="542" priority="189" operator="lessThanOrEqual">
      <formula>4.39</formula>
    </cfRule>
    <cfRule type="cellIs" dxfId="541" priority="190" operator="greaterThanOrEqual">
      <formula>6.34</formula>
    </cfRule>
    <cfRule type="cellIs" dxfId="540" priority="191" operator="greaterThanOrEqual">
      <formula>5.86</formula>
    </cfRule>
    <cfRule type="cellIs" dxfId="539" priority="192" operator="greaterThanOrEqual">
      <formula>5.37</formula>
    </cfRule>
  </conditionalFormatting>
  <conditionalFormatting sqref="O14">
    <cfRule type="cellIs" dxfId="538" priority="181" operator="lessThanOrEqual">
      <formula>3.42</formula>
    </cfRule>
    <cfRule type="cellIs" dxfId="537" priority="182" operator="lessThanOrEqual">
      <formula>3.9</formula>
    </cfRule>
    <cfRule type="cellIs" dxfId="536" priority="183" operator="lessThanOrEqual">
      <formula>4.39</formula>
    </cfRule>
    <cfRule type="cellIs" dxfId="535" priority="184" operator="greaterThanOrEqual">
      <formula>6.34</formula>
    </cfRule>
    <cfRule type="cellIs" dxfId="534" priority="185" operator="greaterThanOrEqual">
      <formula>5.86</formula>
    </cfRule>
    <cfRule type="cellIs" dxfId="533" priority="186" operator="greaterThanOrEqual">
      <formula>5.37</formula>
    </cfRule>
  </conditionalFormatting>
  <conditionalFormatting sqref="O17">
    <cfRule type="cellIs" dxfId="532" priority="175" operator="lessThanOrEqual">
      <formula>3.42</formula>
    </cfRule>
    <cfRule type="cellIs" dxfId="531" priority="176" operator="lessThanOrEqual">
      <formula>3.9</formula>
    </cfRule>
    <cfRule type="cellIs" dxfId="530" priority="177" operator="lessThanOrEqual">
      <formula>4.39</formula>
    </cfRule>
    <cfRule type="cellIs" dxfId="529" priority="178" operator="greaterThanOrEqual">
      <formula>6.34</formula>
    </cfRule>
    <cfRule type="cellIs" dxfId="528" priority="179" operator="greaterThanOrEqual">
      <formula>5.86</formula>
    </cfRule>
    <cfRule type="cellIs" dxfId="527" priority="180" operator="greaterThanOrEqual">
      <formula>5.37</formula>
    </cfRule>
  </conditionalFormatting>
  <conditionalFormatting sqref="O20">
    <cfRule type="cellIs" dxfId="526" priority="169" operator="lessThanOrEqual">
      <formula>3.42</formula>
    </cfRule>
    <cfRule type="cellIs" dxfId="525" priority="170" operator="lessThanOrEqual">
      <formula>3.9</formula>
    </cfRule>
    <cfRule type="cellIs" dxfId="524" priority="171" operator="lessThanOrEqual">
      <formula>4.39</formula>
    </cfRule>
    <cfRule type="cellIs" dxfId="523" priority="172" operator="greaterThanOrEqual">
      <formula>6.34</formula>
    </cfRule>
    <cfRule type="cellIs" dxfId="522" priority="173" operator="greaterThanOrEqual">
      <formula>5.86</formula>
    </cfRule>
    <cfRule type="cellIs" dxfId="521" priority="174" operator="greaterThanOrEqual">
      <formula>5.37</formula>
    </cfRule>
  </conditionalFormatting>
  <conditionalFormatting sqref="O23">
    <cfRule type="cellIs" dxfId="520" priority="163" operator="lessThanOrEqual">
      <formula>3.42</formula>
    </cfRule>
    <cfRule type="cellIs" dxfId="519" priority="164" operator="lessThanOrEqual">
      <formula>3.9</formula>
    </cfRule>
    <cfRule type="cellIs" dxfId="518" priority="165" operator="lessThanOrEqual">
      <formula>4.39</formula>
    </cfRule>
    <cfRule type="cellIs" dxfId="517" priority="166" operator="greaterThanOrEqual">
      <formula>6.34</formula>
    </cfRule>
    <cfRule type="cellIs" dxfId="516" priority="167" operator="greaterThanOrEqual">
      <formula>5.86</formula>
    </cfRule>
    <cfRule type="cellIs" dxfId="515" priority="168" operator="greaterThanOrEqual">
      <formula>5.37</formula>
    </cfRule>
  </conditionalFormatting>
  <conditionalFormatting sqref="O26">
    <cfRule type="cellIs" dxfId="514" priority="157" operator="lessThanOrEqual">
      <formula>3.42</formula>
    </cfRule>
    <cfRule type="cellIs" dxfId="513" priority="158" operator="lessThanOrEqual">
      <formula>3.9</formula>
    </cfRule>
    <cfRule type="cellIs" dxfId="512" priority="159" operator="lessThanOrEqual">
      <formula>4.39</formula>
    </cfRule>
    <cfRule type="cellIs" dxfId="511" priority="160" operator="greaterThanOrEqual">
      <formula>6.34</formula>
    </cfRule>
    <cfRule type="cellIs" dxfId="510" priority="161" operator="greaterThanOrEqual">
      <formula>5.86</formula>
    </cfRule>
    <cfRule type="cellIs" dxfId="509" priority="162" operator="greaterThanOrEqual">
      <formula>5.37</formula>
    </cfRule>
  </conditionalFormatting>
  <conditionalFormatting sqref="O29">
    <cfRule type="cellIs" dxfId="508" priority="151" operator="lessThanOrEqual">
      <formula>3.42</formula>
    </cfRule>
    <cfRule type="cellIs" dxfId="507" priority="152" operator="lessThanOrEqual">
      <formula>3.9</formula>
    </cfRule>
    <cfRule type="cellIs" dxfId="506" priority="153" operator="lessThanOrEqual">
      <formula>4.39</formula>
    </cfRule>
    <cfRule type="cellIs" dxfId="505" priority="154" operator="greaterThanOrEqual">
      <formula>6.34</formula>
    </cfRule>
    <cfRule type="cellIs" dxfId="504" priority="155" operator="greaterThanOrEqual">
      <formula>5.86</formula>
    </cfRule>
    <cfRule type="cellIs" dxfId="503" priority="156" operator="greaterThanOrEqual">
      <formula>5.37</formula>
    </cfRule>
  </conditionalFormatting>
  <conditionalFormatting sqref="O32">
    <cfRule type="cellIs" dxfId="502" priority="145" operator="lessThanOrEqual">
      <formula>3.42</formula>
    </cfRule>
    <cfRule type="cellIs" dxfId="501" priority="146" operator="lessThanOrEqual">
      <formula>3.9</formula>
    </cfRule>
    <cfRule type="cellIs" dxfId="500" priority="147" operator="lessThanOrEqual">
      <formula>4.39</formula>
    </cfRule>
    <cfRule type="cellIs" dxfId="499" priority="148" operator="greaterThanOrEqual">
      <formula>6.34</formula>
    </cfRule>
    <cfRule type="cellIs" dxfId="498" priority="149" operator="greaterThanOrEqual">
      <formula>5.86</formula>
    </cfRule>
    <cfRule type="cellIs" dxfId="497" priority="150" operator="greaterThanOrEqual">
      <formula>5.37</formula>
    </cfRule>
  </conditionalFormatting>
  <conditionalFormatting sqref="O35">
    <cfRule type="cellIs" dxfId="496" priority="139" operator="lessThanOrEqual">
      <formula>3.42</formula>
    </cfRule>
    <cfRule type="cellIs" dxfId="495" priority="140" operator="lessThanOrEqual">
      <formula>3.9</formula>
    </cfRule>
    <cfRule type="cellIs" dxfId="494" priority="141" operator="lessThanOrEqual">
      <formula>4.39</formula>
    </cfRule>
    <cfRule type="cellIs" dxfId="493" priority="142" operator="greaterThanOrEqual">
      <formula>6.34</formula>
    </cfRule>
    <cfRule type="cellIs" dxfId="492" priority="143" operator="greaterThanOrEqual">
      <formula>5.86</formula>
    </cfRule>
    <cfRule type="cellIs" dxfId="491" priority="144" operator="greaterThanOrEqual">
      <formula>5.37</formula>
    </cfRule>
  </conditionalFormatting>
  <conditionalFormatting sqref="R8">
    <cfRule type="cellIs" dxfId="490" priority="133" operator="lessThanOrEqual">
      <formula>3.42</formula>
    </cfRule>
    <cfRule type="cellIs" dxfId="489" priority="134" operator="lessThanOrEqual">
      <formula>3.9</formula>
    </cfRule>
    <cfRule type="cellIs" dxfId="488" priority="135" operator="lessThanOrEqual">
      <formula>4.39</formula>
    </cfRule>
    <cfRule type="cellIs" dxfId="487" priority="136" operator="greaterThanOrEqual">
      <formula>6.34</formula>
    </cfRule>
    <cfRule type="cellIs" dxfId="486" priority="137" operator="greaterThanOrEqual">
      <formula>5.86</formula>
    </cfRule>
    <cfRule type="cellIs" dxfId="485" priority="138" operator="greaterThanOrEqual">
      <formula>5.37</formula>
    </cfRule>
  </conditionalFormatting>
  <conditionalFormatting sqref="R11">
    <cfRule type="cellIs" dxfId="484" priority="127" operator="lessThanOrEqual">
      <formula>3.42</formula>
    </cfRule>
    <cfRule type="cellIs" dxfId="483" priority="128" operator="lessThanOrEqual">
      <formula>3.9</formula>
    </cfRule>
    <cfRule type="cellIs" dxfId="482" priority="129" operator="lessThanOrEqual">
      <formula>4.39</formula>
    </cfRule>
    <cfRule type="cellIs" dxfId="481" priority="130" operator="greaterThanOrEqual">
      <formula>6.34</formula>
    </cfRule>
    <cfRule type="cellIs" dxfId="480" priority="131" operator="greaterThanOrEqual">
      <formula>5.86</formula>
    </cfRule>
    <cfRule type="cellIs" dxfId="479" priority="132" operator="greaterThanOrEqual">
      <formula>5.37</formula>
    </cfRule>
  </conditionalFormatting>
  <conditionalFormatting sqref="R14">
    <cfRule type="cellIs" dxfId="478" priority="121" operator="lessThanOrEqual">
      <formula>3.42</formula>
    </cfRule>
    <cfRule type="cellIs" dxfId="477" priority="122" operator="lessThanOrEqual">
      <formula>3.9</formula>
    </cfRule>
    <cfRule type="cellIs" dxfId="476" priority="123" operator="lessThanOrEqual">
      <formula>4.39</formula>
    </cfRule>
    <cfRule type="cellIs" dxfId="475" priority="124" operator="greaterThanOrEqual">
      <formula>6.34</formula>
    </cfRule>
    <cfRule type="cellIs" dxfId="474" priority="125" operator="greaterThanOrEqual">
      <formula>5.86</formula>
    </cfRule>
    <cfRule type="cellIs" dxfId="473" priority="126" operator="greaterThanOrEqual">
      <formula>5.37</formula>
    </cfRule>
  </conditionalFormatting>
  <conditionalFormatting sqref="R17">
    <cfRule type="cellIs" dxfId="472" priority="115" operator="lessThanOrEqual">
      <formula>3.42</formula>
    </cfRule>
    <cfRule type="cellIs" dxfId="471" priority="116" operator="lessThanOrEqual">
      <formula>3.9</formula>
    </cfRule>
    <cfRule type="cellIs" dxfId="470" priority="117" operator="lessThanOrEqual">
      <formula>4.39</formula>
    </cfRule>
    <cfRule type="cellIs" dxfId="469" priority="118" operator="greaterThanOrEqual">
      <formula>6.34</formula>
    </cfRule>
    <cfRule type="cellIs" dxfId="468" priority="119" operator="greaterThanOrEqual">
      <formula>5.86</formula>
    </cfRule>
    <cfRule type="cellIs" dxfId="467" priority="120" operator="greaterThanOrEqual">
      <formula>5.37</formula>
    </cfRule>
  </conditionalFormatting>
  <conditionalFormatting sqref="R20">
    <cfRule type="cellIs" dxfId="466" priority="109" operator="lessThanOrEqual">
      <formula>3.42</formula>
    </cfRule>
    <cfRule type="cellIs" dxfId="465" priority="110" operator="lessThanOrEqual">
      <formula>3.9</formula>
    </cfRule>
    <cfRule type="cellIs" dxfId="464" priority="111" operator="lessThanOrEqual">
      <formula>4.39</formula>
    </cfRule>
    <cfRule type="cellIs" dxfId="463" priority="112" operator="greaterThanOrEqual">
      <formula>6.34</formula>
    </cfRule>
    <cfRule type="cellIs" dxfId="462" priority="113" operator="greaterThanOrEqual">
      <formula>5.86</formula>
    </cfRule>
    <cfRule type="cellIs" dxfId="461" priority="114" operator="greaterThanOrEqual">
      <formula>5.37</formula>
    </cfRule>
  </conditionalFormatting>
  <conditionalFormatting sqref="T11">
    <cfRule type="cellIs" dxfId="460" priority="103" operator="lessThanOrEqual">
      <formula>3.42</formula>
    </cfRule>
    <cfRule type="cellIs" dxfId="459" priority="104" operator="lessThanOrEqual">
      <formula>3.9</formula>
    </cfRule>
    <cfRule type="cellIs" dxfId="458" priority="105" operator="lessThanOrEqual">
      <formula>4.39</formula>
    </cfRule>
    <cfRule type="cellIs" dxfId="457" priority="106" operator="greaterThanOrEqual">
      <formula>6.34</formula>
    </cfRule>
    <cfRule type="cellIs" dxfId="456" priority="107" operator="greaterThanOrEqual">
      <formula>5.86</formula>
    </cfRule>
    <cfRule type="cellIs" dxfId="455" priority="108" operator="greaterThanOrEqual">
      <formula>5.37</formula>
    </cfRule>
  </conditionalFormatting>
  <conditionalFormatting sqref="T14">
    <cfRule type="cellIs" dxfId="454" priority="97" operator="lessThanOrEqual">
      <formula>3.42</formula>
    </cfRule>
    <cfRule type="cellIs" dxfId="453" priority="98" operator="lessThanOrEqual">
      <formula>3.9</formula>
    </cfRule>
    <cfRule type="cellIs" dxfId="452" priority="99" operator="lessThanOrEqual">
      <formula>4.39</formula>
    </cfRule>
    <cfRule type="cellIs" dxfId="451" priority="100" operator="greaterThanOrEqual">
      <formula>6.34</formula>
    </cfRule>
    <cfRule type="cellIs" dxfId="450" priority="101" operator="greaterThanOrEqual">
      <formula>5.86</formula>
    </cfRule>
    <cfRule type="cellIs" dxfId="449" priority="102" operator="greaterThanOrEqual">
      <formula>5.37</formula>
    </cfRule>
  </conditionalFormatting>
  <conditionalFormatting sqref="T17">
    <cfRule type="cellIs" dxfId="448" priority="91" operator="lessThanOrEqual">
      <formula>3.42</formula>
    </cfRule>
    <cfRule type="cellIs" dxfId="447" priority="92" operator="lessThanOrEqual">
      <formula>3.9</formula>
    </cfRule>
    <cfRule type="cellIs" dxfId="446" priority="93" operator="lessThanOrEqual">
      <formula>4.39</formula>
    </cfRule>
    <cfRule type="cellIs" dxfId="445" priority="94" operator="greaterThanOrEqual">
      <formula>6.34</formula>
    </cfRule>
    <cfRule type="cellIs" dxfId="444" priority="95" operator="greaterThanOrEqual">
      <formula>5.86</formula>
    </cfRule>
    <cfRule type="cellIs" dxfId="443" priority="96" operator="greaterThanOrEqual">
      <formula>5.37</formula>
    </cfRule>
  </conditionalFormatting>
  <conditionalFormatting sqref="T20">
    <cfRule type="cellIs" dxfId="442" priority="85" operator="lessThanOrEqual">
      <formula>3.42</formula>
    </cfRule>
    <cfRule type="cellIs" dxfId="441" priority="86" operator="lessThanOrEqual">
      <formula>3.9</formula>
    </cfRule>
    <cfRule type="cellIs" dxfId="440" priority="87" operator="lessThanOrEqual">
      <formula>4.39</formula>
    </cfRule>
    <cfRule type="cellIs" dxfId="439" priority="88" operator="greaterThanOrEqual">
      <formula>6.34</formula>
    </cfRule>
    <cfRule type="cellIs" dxfId="438" priority="89" operator="greaterThanOrEqual">
      <formula>5.86</formula>
    </cfRule>
    <cfRule type="cellIs" dxfId="437" priority="90" operator="greaterThanOrEqual">
      <formula>5.37</formula>
    </cfRule>
  </conditionalFormatting>
  <conditionalFormatting sqref="T23">
    <cfRule type="cellIs" dxfId="436" priority="79" operator="lessThanOrEqual">
      <formula>3.42</formula>
    </cfRule>
    <cfRule type="cellIs" dxfId="435" priority="80" operator="lessThanOrEqual">
      <formula>3.9</formula>
    </cfRule>
    <cfRule type="cellIs" dxfId="434" priority="81" operator="lessThanOrEqual">
      <formula>4.39</formula>
    </cfRule>
    <cfRule type="cellIs" dxfId="433" priority="82" operator="greaterThanOrEqual">
      <formula>6.34</formula>
    </cfRule>
    <cfRule type="cellIs" dxfId="432" priority="83" operator="greaterThanOrEqual">
      <formula>5.86</formula>
    </cfRule>
    <cfRule type="cellIs" dxfId="431" priority="84" operator="greaterThanOrEqual">
      <formula>5.37</formula>
    </cfRule>
  </conditionalFormatting>
  <conditionalFormatting sqref="V11">
    <cfRule type="cellIs" dxfId="430" priority="73" operator="lessThanOrEqual">
      <formula>3.42</formula>
    </cfRule>
    <cfRule type="cellIs" dxfId="429" priority="74" operator="lessThanOrEqual">
      <formula>3.9</formula>
    </cfRule>
    <cfRule type="cellIs" dxfId="428" priority="75" operator="lessThanOrEqual">
      <formula>4.39</formula>
    </cfRule>
    <cfRule type="cellIs" dxfId="427" priority="76" operator="greaterThanOrEqual">
      <formula>6.34</formula>
    </cfRule>
    <cfRule type="cellIs" dxfId="426" priority="77" operator="greaterThanOrEqual">
      <formula>5.86</formula>
    </cfRule>
    <cfRule type="cellIs" dxfId="425" priority="78" operator="greaterThanOrEqual">
      <formula>5.37</formula>
    </cfRule>
  </conditionalFormatting>
  <conditionalFormatting sqref="V14">
    <cfRule type="cellIs" dxfId="424" priority="67" operator="lessThanOrEqual">
      <formula>3.42</formula>
    </cfRule>
    <cfRule type="cellIs" dxfId="423" priority="68" operator="lessThanOrEqual">
      <formula>3.9</formula>
    </cfRule>
    <cfRule type="cellIs" dxfId="422" priority="69" operator="lessThanOrEqual">
      <formula>4.39</formula>
    </cfRule>
    <cfRule type="cellIs" dxfId="421" priority="70" operator="greaterThanOrEqual">
      <formula>6.34</formula>
    </cfRule>
    <cfRule type="cellIs" dxfId="420" priority="71" operator="greaterThanOrEqual">
      <formula>5.86</formula>
    </cfRule>
    <cfRule type="cellIs" dxfId="419" priority="72" operator="greaterThanOrEqual">
      <formula>5.37</formula>
    </cfRule>
  </conditionalFormatting>
  <conditionalFormatting sqref="Y8">
    <cfRule type="cellIs" dxfId="418" priority="61" operator="lessThanOrEqual">
      <formula>3.42</formula>
    </cfRule>
    <cfRule type="cellIs" dxfId="417" priority="62" operator="lessThanOrEqual">
      <formula>3.9</formula>
    </cfRule>
    <cfRule type="cellIs" dxfId="416" priority="63" operator="lessThanOrEqual">
      <formula>4.39</formula>
    </cfRule>
    <cfRule type="cellIs" dxfId="415" priority="64" operator="greaterThanOrEqual">
      <formula>6.34</formula>
    </cfRule>
    <cfRule type="cellIs" dxfId="414" priority="65" operator="greaterThanOrEqual">
      <formula>5.86</formula>
    </cfRule>
    <cfRule type="cellIs" dxfId="413" priority="66" operator="greaterThanOrEqual">
      <formula>5.37</formula>
    </cfRule>
  </conditionalFormatting>
  <conditionalFormatting sqref="Y11">
    <cfRule type="cellIs" dxfId="412" priority="55" operator="lessThanOrEqual">
      <formula>3.42</formula>
    </cfRule>
    <cfRule type="cellIs" dxfId="411" priority="56" operator="lessThanOrEqual">
      <formula>3.9</formula>
    </cfRule>
    <cfRule type="cellIs" dxfId="410" priority="57" operator="lessThanOrEqual">
      <formula>4.39</formula>
    </cfRule>
    <cfRule type="cellIs" dxfId="409" priority="58" operator="greaterThanOrEqual">
      <formula>6.34</formula>
    </cfRule>
    <cfRule type="cellIs" dxfId="408" priority="59" operator="greaterThanOrEqual">
      <formula>5.86</formula>
    </cfRule>
    <cfRule type="cellIs" dxfId="407" priority="60" operator="greaterThanOrEqual">
      <formula>5.37</formula>
    </cfRule>
  </conditionalFormatting>
  <conditionalFormatting sqref="Y14">
    <cfRule type="cellIs" dxfId="406" priority="49" operator="lessThanOrEqual">
      <formula>3.42</formula>
    </cfRule>
    <cfRule type="cellIs" dxfId="405" priority="50" operator="lessThanOrEqual">
      <formula>3.9</formula>
    </cfRule>
    <cfRule type="cellIs" dxfId="404" priority="51" operator="lessThanOrEqual">
      <formula>4.39</formula>
    </cfRule>
    <cfRule type="cellIs" dxfId="403" priority="52" operator="greaterThanOrEqual">
      <formula>6.34</formula>
    </cfRule>
    <cfRule type="cellIs" dxfId="402" priority="53" operator="greaterThanOrEqual">
      <formula>5.86</formula>
    </cfRule>
    <cfRule type="cellIs" dxfId="401" priority="54" operator="greaterThanOrEqual">
      <formula>5.37</formula>
    </cfRule>
  </conditionalFormatting>
  <conditionalFormatting sqref="Y17">
    <cfRule type="cellIs" dxfId="400" priority="43" operator="lessThanOrEqual">
      <formula>3.42</formula>
    </cfRule>
    <cfRule type="cellIs" dxfId="399" priority="44" operator="lessThanOrEqual">
      <formula>3.9</formula>
    </cfRule>
    <cfRule type="cellIs" dxfId="398" priority="45" operator="lessThanOrEqual">
      <formula>4.39</formula>
    </cfRule>
    <cfRule type="cellIs" dxfId="397" priority="46" operator="greaterThanOrEqual">
      <formula>6.34</formula>
    </cfRule>
    <cfRule type="cellIs" dxfId="396" priority="47" operator="greaterThanOrEqual">
      <formula>5.86</formula>
    </cfRule>
    <cfRule type="cellIs" dxfId="395" priority="48" operator="greaterThanOrEqual">
      <formula>5.37</formula>
    </cfRule>
  </conditionalFormatting>
  <conditionalFormatting sqref="AA11">
    <cfRule type="cellIs" dxfId="394" priority="37" operator="lessThanOrEqual">
      <formula>3.42</formula>
    </cfRule>
    <cfRule type="cellIs" dxfId="393" priority="38" operator="lessThanOrEqual">
      <formula>3.9</formula>
    </cfRule>
    <cfRule type="cellIs" dxfId="392" priority="39" operator="lessThanOrEqual">
      <formula>4.39</formula>
    </cfRule>
    <cfRule type="cellIs" dxfId="391" priority="40" operator="greaterThanOrEqual">
      <formula>6.34</formula>
    </cfRule>
    <cfRule type="cellIs" dxfId="390" priority="41" operator="greaterThanOrEqual">
      <formula>5.86</formula>
    </cfRule>
    <cfRule type="cellIs" dxfId="389" priority="42" operator="greaterThanOrEqual">
      <formula>5.37</formula>
    </cfRule>
  </conditionalFormatting>
  <conditionalFormatting sqref="AA17">
    <cfRule type="cellIs" dxfId="388" priority="31" operator="lessThanOrEqual">
      <formula>3.49</formula>
    </cfRule>
    <cfRule type="cellIs" dxfId="387" priority="32" operator="lessThanOrEqual">
      <formula>3.98</formula>
    </cfRule>
    <cfRule type="cellIs" dxfId="386" priority="33" operator="lessThanOrEqual">
      <formula>4.48</formula>
    </cfRule>
    <cfRule type="cellIs" dxfId="385" priority="34" operator="greaterThanOrEqual">
      <formula>6.47</formula>
    </cfRule>
    <cfRule type="cellIs" dxfId="384" priority="35" operator="greaterThanOrEqual">
      <formula>5.98</formula>
    </cfRule>
    <cfRule type="cellIs" dxfId="383" priority="36" operator="greaterThanOrEqual">
      <formula>5.48</formula>
    </cfRule>
  </conditionalFormatting>
  <conditionalFormatting sqref="AA20">
    <cfRule type="cellIs" dxfId="382" priority="25" operator="lessThanOrEqual">
      <formula>3.49</formula>
    </cfRule>
    <cfRule type="cellIs" dxfId="381" priority="26" operator="lessThanOrEqual">
      <formula>3.98</formula>
    </cfRule>
    <cfRule type="cellIs" dxfId="380" priority="27" operator="lessThanOrEqual">
      <formula>4.48</formula>
    </cfRule>
    <cfRule type="cellIs" dxfId="379" priority="28" operator="greaterThanOrEqual">
      <formula>6.47</formula>
    </cfRule>
    <cfRule type="cellIs" dxfId="378" priority="29" operator="greaterThanOrEqual">
      <formula>5.98</formula>
    </cfRule>
    <cfRule type="cellIs" dxfId="377" priority="30" operator="greaterThanOrEqual">
      <formula>5.48</formula>
    </cfRule>
  </conditionalFormatting>
  <conditionalFormatting sqref="AA23">
    <cfRule type="cellIs" dxfId="376" priority="19" operator="lessThanOrEqual">
      <formula>3.49</formula>
    </cfRule>
    <cfRule type="cellIs" dxfId="375" priority="20" operator="lessThanOrEqual">
      <formula>3.98</formula>
    </cfRule>
    <cfRule type="cellIs" dxfId="374" priority="21" operator="lessThanOrEqual">
      <formula>4.48</formula>
    </cfRule>
    <cfRule type="cellIs" dxfId="373" priority="22" operator="greaterThanOrEqual">
      <formula>6.47</formula>
    </cfRule>
    <cfRule type="cellIs" dxfId="372" priority="23" operator="greaterThanOrEqual">
      <formula>5.98</formula>
    </cfRule>
    <cfRule type="cellIs" dxfId="371" priority="24" operator="greaterThanOrEqual">
      <formula>5.48</formula>
    </cfRule>
  </conditionalFormatting>
  <conditionalFormatting sqref="AC11">
    <cfRule type="cellIs" dxfId="370" priority="13" operator="lessThanOrEqual">
      <formula>3.49</formula>
    </cfRule>
    <cfRule type="cellIs" dxfId="369" priority="14" operator="lessThanOrEqual">
      <formula>3.98</formula>
    </cfRule>
    <cfRule type="cellIs" dxfId="368" priority="15" operator="lessThanOrEqual">
      <formula>4.48</formula>
    </cfRule>
    <cfRule type="cellIs" dxfId="367" priority="16" operator="greaterThanOrEqual">
      <formula>6.47</formula>
    </cfRule>
    <cfRule type="cellIs" dxfId="366" priority="17" operator="greaterThanOrEqual">
      <formula>5.98</formula>
    </cfRule>
    <cfRule type="cellIs" dxfId="365" priority="18" operator="greaterThanOrEqual">
      <formula>5.48</formula>
    </cfRule>
  </conditionalFormatting>
  <conditionalFormatting sqref="AC14">
    <cfRule type="cellIs" dxfId="364" priority="7" operator="lessThanOrEqual">
      <formula>3.49</formula>
    </cfRule>
    <cfRule type="cellIs" dxfId="363" priority="8" operator="lessThanOrEqual">
      <formula>3.98</formula>
    </cfRule>
    <cfRule type="cellIs" dxfId="362" priority="9" operator="lessThanOrEqual">
      <formula>4.48</formula>
    </cfRule>
    <cfRule type="cellIs" dxfId="361" priority="10" operator="greaterThanOrEqual">
      <formula>6.47</formula>
    </cfRule>
    <cfRule type="cellIs" dxfId="360" priority="11" operator="greaterThanOrEqual">
      <formula>5.98</formula>
    </cfRule>
    <cfRule type="cellIs" dxfId="359" priority="12" operator="greaterThanOrEqual">
      <formula>5.48</formula>
    </cfRule>
  </conditionalFormatting>
  <conditionalFormatting sqref="AC17">
    <cfRule type="cellIs" dxfId="358" priority="1" operator="lessThanOrEqual">
      <formula>3.49</formula>
    </cfRule>
    <cfRule type="cellIs" dxfId="357" priority="2" operator="lessThanOrEqual">
      <formula>3.98</formula>
    </cfRule>
    <cfRule type="cellIs" dxfId="356" priority="3" operator="lessThanOrEqual">
      <formula>4.48</formula>
    </cfRule>
    <cfRule type="cellIs" dxfId="355" priority="4" operator="greaterThanOrEqual">
      <formula>6.47</formula>
    </cfRule>
    <cfRule type="cellIs" dxfId="354" priority="5" operator="greaterThanOrEqual">
      <formula>5.98</formula>
    </cfRule>
    <cfRule type="cellIs" dxfId="353" priority="6" operator="greaterThanOrEqual">
      <formula>5.48</formula>
    </cfRule>
  </conditionalFormatting>
  <hyperlinks>
    <hyperlink ref="A2" location="Contents!A1" display="Back to contents"/>
  </hyperlinks>
  <pageMargins left="0.7" right="0.7" top="0.75" bottom="0.75" header="0.3" footer="0.3"/>
  <pageSetup paperSize="9" scale="41"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6"/>
  <sheetViews>
    <sheetView showGridLines="0" zoomScaleNormal="100" workbookViewId="0">
      <pane ySplit="2" topLeftCell="A3" activePane="bottomLeft" state="frozen"/>
      <selection pane="bottomLeft" activeCell="A2" sqref="A2"/>
    </sheetView>
  </sheetViews>
  <sheetFormatPr defaultRowHeight="15" x14ac:dyDescent="0.25"/>
  <cols>
    <col min="1" max="1" width="9.109375" style="368" customWidth="1"/>
    <col min="2" max="2" width="1.109375" style="368" customWidth="1"/>
    <col min="3" max="3" width="10.6640625" style="512" customWidth="1"/>
    <col min="4" max="5" width="0.6640625" style="368" customWidth="1"/>
    <col min="6" max="6" width="10.6640625" style="241" customWidth="1"/>
    <col min="7" max="7" width="1.33203125" style="368" customWidth="1"/>
    <col min="8" max="8" width="10.6640625" style="241" customWidth="1"/>
    <col min="9" max="9" width="1.33203125" style="368" customWidth="1"/>
    <col min="10" max="10" width="10.6640625" style="241" customWidth="1"/>
    <col min="11" max="11" width="1.33203125" style="368" customWidth="1"/>
    <col min="12" max="12" width="10.6640625" style="241" customWidth="1"/>
    <col min="13" max="14" width="0.6640625" style="368" customWidth="1"/>
    <col min="15" max="15" width="10.6640625" style="241" customWidth="1"/>
    <col min="16" max="17" width="0.6640625" style="368" customWidth="1"/>
    <col min="18" max="18" width="10.6640625" style="241" customWidth="1"/>
    <col min="19" max="19" width="1.33203125" style="368" customWidth="1"/>
    <col min="20" max="20" width="10.6640625" style="241" customWidth="1"/>
    <col min="21" max="21" width="1.33203125" style="368" customWidth="1"/>
    <col min="22" max="22" width="10.6640625" style="241" customWidth="1"/>
    <col min="23" max="24" width="0.6640625" style="368" customWidth="1"/>
    <col min="25" max="25" width="10.6640625" style="241" customWidth="1"/>
    <col min="26" max="26" width="1.33203125" style="368" customWidth="1"/>
    <col min="27" max="27" width="10.6640625" style="241" customWidth="1"/>
    <col min="28" max="28" width="1.33203125" style="368" customWidth="1"/>
    <col min="29" max="29" width="10.6640625" style="241" customWidth="1"/>
    <col min="30" max="30" width="1.33203125" style="368" customWidth="1"/>
    <col min="31" max="16384" width="8.88671875" style="307"/>
  </cols>
  <sheetData>
    <row r="1" spans="1:30" ht="15.75" x14ac:dyDescent="0.25">
      <c r="A1" s="557" t="s">
        <v>325</v>
      </c>
    </row>
    <row r="2" spans="1:30" x14ac:dyDescent="0.25">
      <c r="A2" s="9" t="s">
        <v>27</v>
      </c>
    </row>
    <row r="3" spans="1:30" x14ac:dyDescent="0.25">
      <c r="C3" s="513"/>
      <c r="D3" s="364"/>
      <c r="E3" s="364"/>
      <c r="F3" s="310"/>
      <c r="G3" s="364"/>
      <c r="H3" s="310"/>
      <c r="I3" s="364"/>
    </row>
    <row r="4" spans="1:30" s="519" customFormat="1" ht="35.1" customHeight="1" x14ac:dyDescent="0.25">
      <c r="A4" s="915" t="s">
        <v>314</v>
      </c>
      <c r="B4" s="514"/>
      <c r="C4" s="515" t="s">
        <v>55</v>
      </c>
      <c r="D4" s="516"/>
      <c r="E4" s="516"/>
      <c r="F4" s="517"/>
      <c r="G4" s="516"/>
      <c r="H4" s="517"/>
      <c r="I4" s="516"/>
      <c r="J4" s="518"/>
      <c r="K4" s="514"/>
      <c r="L4" s="518"/>
      <c r="M4" s="514"/>
      <c r="N4" s="514"/>
      <c r="O4" s="518"/>
      <c r="P4" s="514"/>
      <c r="Q4" s="514"/>
      <c r="R4" s="518"/>
      <c r="S4" s="514"/>
      <c r="T4" s="518"/>
      <c r="U4" s="514"/>
      <c r="V4" s="518"/>
      <c r="W4" s="514"/>
      <c r="X4" s="514"/>
      <c r="Y4" s="518"/>
      <c r="Z4" s="514"/>
      <c r="AA4" s="518"/>
      <c r="AB4" s="514"/>
      <c r="AC4" s="518"/>
      <c r="AD4" s="514"/>
    </row>
    <row r="5" spans="1:30" s="525" customFormat="1" ht="20.100000000000001" customHeight="1" x14ac:dyDescent="0.35">
      <c r="A5" s="915"/>
      <c r="B5" s="520"/>
      <c r="C5" s="521">
        <v>4.82</v>
      </c>
      <c r="D5" s="522"/>
      <c r="E5" s="522"/>
      <c r="F5" s="523"/>
      <c r="G5" s="522"/>
      <c r="H5" s="523"/>
      <c r="I5" s="522"/>
      <c r="J5" s="524"/>
      <c r="K5" s="520"/>
      <c r="L5" s="524"/>
      <c r="M5" s="520"/>
      <c r="N5" s="520"/>
      <c r="O5" s="524"/>
      <c r="P5" s="520"/>
      <c r="Q5" s="520"/>
      <c r="R5" s="524"/>
      <c r="S5" s="520"/>
      <c r="T5" s="524"/>
      <c r="U5" s="520"/>
      <c r="V5" s="524"/>
      <c r="W5" s="520"/>
      <c r="X5" s="520"/>
      <c r="Y5" s="524"/>
      <c r="Z5" s="520"/>
      <c r="AA5" s="524"/>
      <c r="AB5" s="520"/>
      <c r="AC5" s="524"/>
      <c r="AD5" s="520"/>
    </row>
    <row r="6" spans="1:30" ht="5.0999999999999996" customHeight="1" x14ac:dyDescent="0.25">
      <c r="A6" s="526"/>
      <c r="C6" s="513"/>
      <c r="D6" s="364"/>
      <c r="E6" s="364"/>
      <c r="F6" s="373"/>
      <c r="G6" s="364"/>
      <c r="H6" s="373"/>
      <c r="I6" s="364"/>
      <c r="J6" s="527"/>
      <c r="L6" s="527"/>
      <c r="O6" s="527"/>
      <c r="R6" s="527"/>
      <c r="T6" s="527"/>
      <c r="V6" s="527"/>
    </row>
    <row r="7" spans="1:30" s="528" customFormat="1" ht="35.1" customHeight="1" x14ac:dyDescent="0.25">
      <c r="A7" s="916" t="s">
        <v>216</v>
      </c>
      <c r="C7" s="529" t="s">
        <v>6</v>
      </c>
      <c r="D7" s="530"/>
      <c r="E7" s="531"/>
      <c r="F7" s="529" t="s">
        <v>88</v>
      </c>
      <c r="H7" s="532"/>
      <c r="I7" s="530"/>
      <c r="J7" s="533"/>
      <c r="L7" s="533"/>
      <c r="N7" s="531"/>
      <c r="O7" s="529" t="s">
        <v>11</v>
      </c>
      <c r="Q7" s="531"/>
      <c r="R7" s="529" t="s">
        <v>90</v>
      </c>
      <c r="T7" s="533"/>
      <c r="V7" s="533"/>
      <c r="X7" s="531"/>
      <c r="Y7" s="529" t="s">
        <v>17</v>
      </c>
      <c r="AA7" s="533"/>
      <c r="AC7" s="533"/>
    </row>
    <row r="8" spans="1:30" s="525" customFormat="1" ht="20.100000000000001" customHeight="1" x14ac:dyDescent="0.35">
      <c r="A8" s="916"/>
      <c r="B8" s="534"/>
      <c r="C8" s="535">
        <v>4.18</v>
      </c>
      <c r="D8" s="536"/>
      <c r="E8" s="537"/>
      <c r="F8" s="535">
        <v>4.28</v>
      </c>
      <c r="G8" s="536"/>
      <c r="H8" s="538"/>
      <c r="I8" s="536"/>
      <c r="J8" s="539"/>
      <c r="K8" s="534"/>
      <c r="L8" s="539"/>
      <c r="M8" s="534"/>
      <c r="N8" s="537"/>
      <c r="O8" s="535">
        <v>4.53</v>
      </c>
      <c r="P8" s="534"/>
      <c r="Q8" s="537"/>
      <c r="R8" s="535">
        <v>5.44</v>
      </c>
      <c r="S8" s="534"/>
      <c r="T8" s="539"/>
      <c r="U8" s="534"/>
      <c r="V8" s="539"/>
      <c r="W8" s="534"/>
      <c r="X8" s="537"/>
      <c r="Y8" s="535">
        <v>5.36</v>
      </c>
      <c r="Z8" s="534"/>
      <c r="AA8" s="539"/>
      <c r="AB8" s="534"/>
      <c r="AC8" s="539"/>
      <c r="AD8" s="534"/>
    </row>
    <row r="9" spans="1:30" ht="5.0999999999999996" customHeight="1" x14ac:dyDescent="0.25">
      <c r="A9" s="526"/>
      <c r="C9" s="513"/>
      <c r="D9" s="364"/>
      <c r="E9" s="540"/>
      <c r="F9" s="373"/>
      <c r="G9" s="364"/>
      <c r="H9" s="373"/>
      <c r="I9" s="364"/>
      <c r="J9" s="527"/>
      <c r="L9" s="527"/>
      <c r="N9" s="540"/>
      <c r="O9" s="527"/>
      <c r="Q9" s="540"/>
      <c r="R9" s="527"/>
      <c r="T9" s="527"/>
      <c r="V9" s="527"/>
      <c r="X9" s="540"/>
    </row>
    <row r="10" spans="1:30" s="528" customFormat="1" ht="35.1" customHeight="1" x14ac:dyDescent="0.25">
      <c r="A10" s="915" t="s">
        <v>439</v>
      </c>
      <c r="B10" s="514"/>
      <c r="C10" s="529" t="s">
        <v>6</v>
      </c>
      <c r="D10" s="516"/>
      <c r="E10" s="541"/>
      <c r="F10" s="529" t="s">
        <v>9</v>
      </c>
      <c r="G10" s="516"/>
      <c r="H10" s="529" t="s">
        <v>7</v>
      </c>
      <c r="I10" s="516"/>
      <c r="J10" s="529" t="s">
        <v>10</v>
      </c>
      <c r="K10" s="514"/>
      <c r="L10" s="529" t="s">
        <v>8</v>
      </c>
      <c r="M10" s="514"/>
      <c r="N10" s="541"/>
      <c r="O10" s="529" t="s">
        <v>11</v>
      </c>
      <c r="P10" s="514"/>
      <c r="Q10" s="541"/>
      <c r="R10" s="529" t="s">
        <v>315</v>
      </c>
      <c r="S10" s="514"/>
      <c r="T10" s="529" t="s">
        <v>316</v>
      </c>
      <c r="U10" s="514"/>
      <c r="V10" s="529" t="s">
        <v>14</v>
      </c>
      <c r="W10" s="514"/>
      <c r="X10" s="541"/>
      <c r="Y10" s="529" t="s">
        <v>15</v>
      </c>
      <c r="Z10" s="514"/>
      <c r="AA10" s="529" t="s">
        <v>16</v>
      </c>
      <c r="AB10" s="514"/>
      <c r="AC10" s="529" t="s">
        <v>17</v>
      </c>
      <c r="AD10" s="514"/>
    </row>
    <row r="11" spans="1:30" s="525" customFormat="1" ht="20.100000000000001" customHeight="1" x14ac:dyDescent="0.35">
      <c r="A11" s="915"/>
      <c r="B11" s="520"/>
      <c r="C11" s="535">
        <v>4.18</v>
      </c>
      <c r="D11" s="522"/>
      <c r="E11" s="542"/>
      <c r="F11" s="535">
        <v>4.34</v>
      </c>
      <c r="G11" s="522"/>
      <c r="H11" s="535">
        <v>4.26</v>
      </c>
      <c r="I11" s="522"/>
      <c r="J11" s="535">
        <v>4.2699999999999996</v>
      </c>
      <c r="K11" s="520"/>
      <c r="L11" s="535">
        <v>4.3099999999999996</v>
      </c>
      <c r="M11" s="520"/>
      <c r="N11" s="542"/>
      <c r="O11" s="535">
        <v>4.53</v>
      </c>
      <c r="P11" s="520"/>
      <c r="Q11" s="542"/>
      <c r="R11" s="535">
        <v>4.75</v>
      </c>
      <c r="S11" s="520"/>
      <c r="T11" s="535">
        <v>5.77</v>
      </c>
      <c r="U11" s="520"/>
      <c r="V11" s="535">
        <v>5.62</v>
      </c>
      <c r="W11" s="520"/>
      <c r="X11" s="542"/>
      <c r="Y11" s="535">
        <v>5.3</v>
      </c>
      <c r="Z11" s="520"/>
      <c r="AA11" s="535">
        <v>5.51</v>
      </c>
      <c r="AB11" s="520"/>
      <c r="AC11" s="535">
        <v>5.19</v>
      </c>
      <c r="AD11" s="520"/>
    </row>
    <row r="12" spans="1:30" ht="5.0999999999999996" customHeight="1" x14ac:dyDescent="0.25">
      <c r="A12" s="526"/>
      <c r="C12" s="513"/>
      <c r="D12" s="364"/>
      <c r="E12" s="540"/>
      <c r="F12" s="373"/>
      <c r="G12" s="364"/>
      <c r="H12" s="373"/>
      <c r="I12" s="364"/>
      <c r="J12" s="373"/>
      <c r="L12" s="373"/>
      <c r="N12" s="540"/>
      <c r="O12" s="373"/>
      <c r="Q12" s="540"/>
      <c r="R12" s="373"/>
      <c r="T12" s="373"/>
      <c r="V12" s="373"/>
      <c r="X12" s="540"/>
      <c r="Y12" s="310"/>
      <c r="AA12" s="310"/>
      <c r="AC12" s="310"/>
    </row>
    <row r="13" spans="1:30" s="528" customFormat="1" ht="35.1" customHeight="1" x14ac:dyDescent="0.25">
      <c r="A13" s="917" t="s">
        <v>521</v>
      </c>
      <c r="C13" s="543" t="s">
        <v>441</v>
      </c>
      <c r="D13" s="530"/>
      <c r="E13" s="531"/>
      <c r="F13" s="543" t="s">
        <v>451</v>
      </c>
      <c r="G13" s="530"/>
      <c r="H13" s="543" t="s">
        <v>446</v>
      </c>
      <c r="I13" s="530"/>
      <c r="J13" s="543" t="s">
        <v>178</v>
      </c>
      <c r="L13" s="543" t="s">
        <v>8</v>
      </c>
      <c r="N13" s="531"/>
      <c r="O13" s="543" t="s">
        <v>454</v>
      </c>
      <c r="Q13" s="531"/>
      <c r="R13" s="543" t="s">
        <v>462</v>
      </c>
      <c r="T13" s="543" t="s">
        <v>465</v>
      </c>
      <c r="V13" s="543" t="s">
        <v>14</v>
      </c>
      <c r="X13" s="531"/>
      <c r="Y13" s="543" t="s">
        <v>15</v>
      </c>
      <c r="AA13" s="543" t="s">
        <v>468</v>
      </c>
      <c r="AC13" s="543" t="s">
        <v>17</v>
      </c>
    </row>
    <row r="14" spans="1:30" s="525" customFormat="1" ht="20.100000000000001" customHeight="1" x14ac:dyDescent="0.35">
      <c r="A14" s="917"/>
      <c r="B14" s="534"/>
      <c r="C14" s="535">
        <v>3.89</v>
      </c>
      <c r="D14" s="536"/>
      <c r="E14" s="537"/>
      <c r="F14" s="535">
        <v>4.5</v>
      </c>
      <c r="G14" s="536"/>
      <c r="H14" s="535">
        <v>4.3600000000000003</v>
      </c>
      <c r="I14" s="536"/>
      <c r="J14" s="535">
        <v>4.2699999999999996</v>
      </c>
      <c r="K14" s="534"/>
      <c r="L14" s="535">
        <v>4.3099999999999996</v>
      </c>
      <c r="M14" s="534"/>
      <c r="N14" s="537"/>
      <c r="O14" s="535">
        <v>4.43</v>
      </c>
      <c r="P14" s="534"/>
      <c r="Q14" s="537"/>
      <c r="R14" s="535">
        <v>4.84</v>
      </c>
      <c r="S14" s="534"/>
      <c r="T14" s="535">
        <v>5.61</v>
      </c>
      <c r="U14" s="534"/>
      <c r="V14" s="535">
        <v>5.62</v>
      </c>
      <c r="W14" s="534"/>
      <c r="X14" s="537"/>
      <c r="Y14" s="535">
        <v>5.18</v>
      </c>
      <c r="Z14" s="534"/>
      <c r="AA14" s="535">
        <v>5.63</v>
      </c>
      <c r="AB14" s="534"/>
      <c r="AC14" s="535">
        <v>4.08</v>
      </c>
      <c r="AD14" s="534"/>
    </row>
    <row r="15" spans="1:30" ht="5.0999999999999996" customHeight="1" x14ac:dyDescent="0.25">
      <c r="C15" s="532"/>
      <c r="D15" s="364"/>
      <c r="E15" s="540"/>
      <c r="F15" s="373"/>
      <c r="G15" s="364"/>
      <c r="H15" s="544"/>
      <c r="I15" s="364"/>
      <c r="J15" s="527"/>
      <c r="L15" s="527"/>
      <c r="N15" s="540"/>
      <c r="O15" s="373"/>
      <c r="Q15" s="540"/>
      <c r="R15" s="373"/>
      <c r="T15" s="373"/>
      <c r="V15" s="527"/>
      <c r="X15" s="540"/>
      <c r="Y15" s="310"/>
      <c r="AA15" s="310"/>
      <c r="AC15" s="310"/>
    </row>
    <row r="16" spans="1:30" s="528" customFormat="1" ht="35.1" customHeight="1" x14ac:dyDescent="0.25">
      <c r="C16" s="543" t="s">
        <v>442</v>
      </c>
      <c r="D16" s="530"/>
      <c r="E16" s="531"/>
      <c r="F16" s="543" t="s">
        <v>452</v>
      </c>
      <c r="G16" s="530"/>
      <c r="H16" s="543" t="s">
        <v>447</v>
      </c>
      <c r="I16" s="530"/>
      <c r="J16" s="549">
        <f>C5/100</f>
        <v>4.82E-2</v>
      </c>
      <c r="K16" s="550"/>
      <c r="L16" s="549"/>
      <c r="N16" s="531"/>
      <c r="O16" s="543" t="s">
        <v>455</v>
      </c>
      <c r="Q16" s="531"/>
      <c r="R16" s="543" t="s">
        <v>463</v>
      </c>
      <c r="T16" s="543" t="s">
        <v>466</v>
      </c>
      <c r="V16" s="533"/>
      <c r="X16" s="531"/>
      <c r="Y16" s="543" t="s">
        <v>481</v>
      </c>
      <c r="AA16" s="543" t="s">
        <v>469</v>
      </c>
      <c r="AC16" s="693" t="s">
        <v>472</v>
      </c>
    </row>
    <row r="17" spans="1:30" s="525" customFormat="1" ht="20.100000000000001" customHeight="1" x14ac:dyDescent="0.35">
      <c r="A17" s="534"/>
      <c r="B17" s="534"/>
      <c r="C17" s="535">
        <v>4.67</v>
      </c>
      <c r="D17" s="536"/>
      <c r="E17" s="537"/>
      <c r="F17" s="535">
        <v>4.43</v>
      </c>
      <c r="G17" s="536"/>
      <c r="H17" s="535">
        <v>4.33</v>
      </c>
      <c r="I17" s="536"/>
      <c r="J17" s="545"/>
      <c r="K17" s="546"/>
      <c r="L17" s="545"/>
      <c r="M17" s="534"/>
      <c r="N17" s="537"/>
      <c r="O17" s="535">
        <v>4.6900000000000004</v>
      </c>
      <c r="P17" s="534"/>
      <c r="Q17" s="537"/>
      <c r="R17" s="535">
        <v>4.53</v>
      </c>
      <c r="S17" s="534"/>
      <c r="T17" s="535">
        <v>5.13</v>
      </c>
      <c r="U17" s="534"/>
      <c r="V17" s="539"/>
      <c r="W17" s="534"/>
      <c r="X17" s="537"/>
      <c r="Y17" s="535">
        <v>5.41</v>
      </c>
      <c r="Z17" s="534"/>
      <c r="AA17" s="535">
        <v>5.55</v>
      </c>
      <c r="AB17" s="534"/>
      <c r="AC17" s="535">
        <v>5.64</v>
      </c>
      <c r="AD17" s="534"/>
    </row>
    <row r="18" spans="1:30" ht="5.0999999999999996" customHeight="1" x14ac:dyDescent="0.25">
      <c r="C18" s="532"/>
      <c r="D18" s="364"/>
      <c r="E18" s="540"/>
      <c r="F18" s="373"/>
      <c r="G18" s="364"/>
      <c r="H18" s="373"/>
      <c r="I18" s="364"/>
      <c r="J18" s="547"/>
      <c r="K18" s="548"/>
      <c r="L18" s="547"/>
      <c r="N18" s="540"/>
      <c r="O18" s="373"/>
      <c r="Q18" s="540"/>
      <c r="R18" s="373"/>
      <c r="T18" s="373"/>
      <c r="V18" s="527"/>
      <c r="X18" s="540"/>
      <c r="AA18" s="310"/>
    </row>
    <row r="19" spans="1:30" s="528" customFormat="1" ht="35.1" customHeight="1" x14ac:dyDescent="0.25">
      <c r="C19" s="543" t="s">
        <v>443</v>
      </c>
      <c r="D19" s="530"/>
      <c r="E19" s="531"/>
      <c r="F19" s="543" t="s">
        <v>453</v>
      </c>
      <c r="G19" s="530"/>
      <c r="H19" s="543" t="s">
        <v>448</v>
      </c>
      <c r="I19" s="530"/>
      <c r="J19" s="549">
        <f>J16*30</f>
        <v>1.446</v>
      </c>
      <c r="K19" s="550"/>
      <c r="L19" s="551">
        <f>C5+J19</f>
        <v>6.266</v>
      </c>
      <c r="N19" s="531"/>
      <c r="O19" s="543" t="s">
        <v>456</v>
      </c>
      <c r="Q19" s="531"/>
      <c r="R19" s="693" t="s">
        <v>464</v>
      </c>
      <c r="T19" s="543" t="s">
        <v>90</v>
      </c>
      <c r="V19" s="533"/>
      <c r="X19" s="531"/>
      <c r="Y19" s="533"/>
      <c r="AA19" s="543" t="s">
        <v>470</v>
      </c>
      <c r="AC19" s="533"/>
    </row>
    <row r="20" spans="1:30" s="525" customFormat="1" ht="20.100000000000001" customHeight="1" x14ac:dyDescent="0.35">
      <c r="A20" s="534"/>
      <c r="B20" s="534"/>
      <c r="C20" s="535">
        <v>3.85</v>
      </c>
      <c r="D20" s="536"/>
      <c r="E20" s="537"/>
      <c r="F20" s="535">
        <v>3.89</v>
      </c>
      <c r="G20" s="536"/>
      <c r="H20" s="535">
        <v>4.22</v>
      </c>
      <c r="I20" s="536"/>
      <c r="J20" s="545">
        <f>J16*20</f>
        <v>0.96399999999999997</v>
      </c>
      <c r="K20" s="546"/>
      <c r="L20" s="552">
        <f>C5+J20</f>
        <v>5.7840000000000007</v>
      </c>
      <c r="M20" s="534"/>
      <c r="N20" s="537"/>
      <c r="O20" s="535">
        <v>4.6900000000000004</v>
      </c>
      <c r="P20" s="534"/>
      <c r="Q20" s="537"/>
      <c r="R20" s="535">
        <v>5.04</v>
      </c>
      <c r="S20" s="534"/>
      <c r="T20" s="535">
        <v>6.8</v>
      </c>
      <c r="U20" s="534"/>
      <c r="V20" s="539"/>
      <c r="W20" s="534"/>
      <c r="X20" s="537"/>
      <c r="Y20" s="553"/>
      <c r="Z20" s="534"/>
      <c r="AA20" s="535">
        <v>5.13</v>
      </c>
      <c r="AB20" s="534"/>
      <c r="AC20" s="553"/>
      <c r="AD20" s="534"/>
    </row>
    <row r="21" spans="1:30" ht="5.0999999999999996" customHeight="1" x14ac:dyDescent="0.25">
      <c r="C21" s="532"/>
      <c r="D21" s="364"/>
      <c r="E21" s="540"/>
      <c r="F21" s="373"/>
      <c r="G21" s="364"/>
      <c r="H21" s="373"/>
      <c r="I21" s="364"/>
      <c r="J21" s="547"/>
      <c r="K21" s="548"/>
      <c r="L21" s="547"/>
      <c r="N21" s="540"/>
      <c r="O21" s="373"/>
      <c r="Q21" s="540"/>
      <c r="R21" s="527"/>
      <c r="T21" s="373"/>
      <c r="V21" s="527"/>
      <c r="X21" s="540"/>
      <c r="AA21" s="310"/>
    </row>
    <row r="22" spans="1:30" s="528" customFormat="1" ht="35.1" customHeight="1" x14ac:dyDescent="0.25">
      <c r="C22" s="543" t="s">
        <v>444</v>
      </c>
      <c r="D22" s="530"/>
      <c r="E22" s="531"/>
      <c r="F22" s="532"/>
      <c r="G22" s="530"/>
      <c r="H22" s="543" t="s">
        <v>449</v>
      </c>
      <c r="I22" s="530"/>
      <c r="J22" s="549">
        <f>J16*10</f>
        <v>0.48199999999999998</v>
      </c>
      <c r="K22" s="550"/>
      <c r="L22" s="551">
        <f>C5+J22</f>
        <v>5.3020000000000005</v>
      </c>
      <c r="N22" s="531"/>
      <c r="O22" s="543" t="s">
        <v>457</v>
      </c>
      <c r="Q22" s="531"/>
      <c r="R22" s="533"/>
      <c r="T22" s="543" t="s">
        <v>467</v>
      </c>
      <c r="V22" s="533"/>
      <c r="X22" s="531"/>
      <c r="Y22" s="533"/>
      <c r="AA22" s="543" t="s">
        <v>471</v>
      </c>
      <c r="AC22" s="533"/>
    </row>
    <row r="23" spans="1:30" s="525" customFormat="1" ht="20.100000000000001" customHeight="1" x14ac:dyDescent="0.35">
      <c r="A23" s="534"/>
      <c r="B23" s="534"/>
      <c r="C23" s="535">
        <v>4.37</v>
      </c>
      <c r="D23" s="536"/>
      <c r="E23" s="537"/>
      <c r="F23" s="538"/>
      <c r="G23" s="536"/>
      <c r="H23" s="535">
        <v>4.3099999999999996</v>
      </c>
      <c r="I23" s="536"/>
      <c r="J23" s="545"/>
      <c r="K23" s="546"/>
      <c r="L23" s="552">
        <f>C5-J19</f>
        <v>3.3740000000000006</v>
      </c>
      <c r="M23" s="534"/>
      <c r="N23" s="537"/>
      <c r="O23" s="535">
        <v>4.8899999999999997</v>
      </c>
      <c r="P23" s="534"/>
      <c r="Q23" s="537"/>
      <c r="R23" s="539"/>
      <c r="S23" s="534"/>
      <c r="T23" s="535">
        <v>5.27</v>
      </c>
      <c r="U23" s="534"/>
      <c r="V23" s="539"/>
      <c r="W23" s="534"/>
      <c r="X23" s="537"/>
      <c r="Y23" s="553"/>
      <c r="Z23" s="534"/>
      <c r="AA23" s="535">
        <v>5</v>
      </c>
      <c r="AB23" s="534"/>
      <c r="AC23" s="553"/>
      <c r="AD23" s="534"/>
    </row>
    <row r="24" spans="1:30" ht="5.0999999999999996" customHeight="1" x14ac:dyDescent="0.25">
      <c r="C24" s="532"/>
      <c r="D24" s="364"/>
      <c r="E24" s="540"/>
      <c r="F24" s="373"/>
      <c r="G24" s="364"/>
      <c r="H24" s="373"/>
      <c r="I24" s="364"/>
      <c r="J24" s="547"/>
      <c r="K24" s="548"/>
      <c r="L24" s="547"/>
      <c r="N24" s="540"/>
      <c r="O24" s="373"/>
      <c r="Q24" s="540"/>
      <c r="R24" s="527"/>
      <c r="T24" s="527"/>
      <c r="V24" s="527"/>
      <c r="X24" s="540"/>
    </row>
    <row r="25" spans="1:30" s="528" customFormat="1" ht="35.1" customHeight="1" x14ac:dyDescent="0.25">
      <c r="C25" s="543" t="s">
        <v>445</v>
      </c>
      <c r="D25" s="530"/>
      <c r="E25" s="531"/>
      <c r="F25" s="532"/>
      <c r="G25" s="530"/>
      <c r="H25" s="543" t="s">
        <v>450</v>
      </c>
      <c r="I25" s="530"/>
      <c r="J25" s="549"/>
      <c r="K25" s="550"/>
      <c r="L25" s="551">
        <f>C5-J20</f>
        <v>3.8560000000000003</v>
      </c>
      <c r="N25" s="531"/>
      <c r="O25" s="543" t="s">
        <v>458</v>
      </c>
      <c r="Q25" s="531"/>
      <c r="R25" s="533"/>
      <c r="T25" s="533"/>
      <c r="V25" s="533"/>
      <c r="X25" s="531"/>
      <c r="Y25" s="549"/>
      <c r="Z25" s="550"/>
      <c r="AA25" s="549"/>
      <c r="AB25" s="550"/>
      <c r="AC25" s="549"/>
    </row>
    <row r="26" spans="1:30" s="525" customFormat="1" ht="20.100000000000001" customHeight="1" x14ac:dyDescent="0.35">
      <c r="A26" s="534"/>
      <c r="B26" s="534"/>
      <c r="C26" s="535">
        <v>3.73</v>
      </c>
      <c r="D26" s="536"/>
      <c r="E26" s="537"/>
      <c r="F26" s="538"/>
      <c r="G26" s="536"/>
      <c r="H26" s="535">
        <v>4.2</v>
      </c>
      <c r="I26" s="536"/>
      <c r="J26" s="545"/>
      <c r="K26" s="546"/>
      <c r="L26" s="552">
        <f>C5-J22</f>
        <v>4.3380000000000001</v>
      </c>
      <c r="M26" s="534"/>
      <c r="N26" s="537"/>
      <c r="O26" s="535">
        <v>4.13</v>
      </c>
      <c r="P26" s="534"/>
      <c r="Q26" s="537"/>
      <c r="R26" s="539"/>
      <c r="S26" s="534"/>
      <c r="T26" s="539"/>
      <c r="U26" s="534"/>
      <c r="V26" s="539"/>
      <c r="W26" s="534"/>
      <c r="X26" s="537"/>
      <c r="Y26" s="627"/>
      <c r="Z26" s="546"/>
      <c r="AA26" s="627"/>
      <c r="AB26" s="546"/>
      <c r="AC26" s="627"/>
      <c r="AD26" s="534"/>
    </row>
    <row r="27" spans="1:30" ht="5.0999999999999996" customHeight="1" x14ac:dyDescent="0.25">
      <c r="E27" s="540"/>
      <c r="F27" s="527"/>
      <c r="H27" s="527"/>
      <c r="J27" s="527"/>
      <c r="L27" s="527"/>
      <c r="N27" s="540"/>
      <c r="O27" s="373"/>
      <c r="Q27" s="540"/>
      <c r="R27" s="527"/>
      <c r="T27" s="527"/>
      <c r="V27" s="527"/>
      <c r="X27" s="540"/>
      <c r="Y27" s="628"/>
      <c r="Z27" s="548"/>
      <c r="AA27" s="628"/>
      <c r="AB27" s="548"/>
      <c r="AC27" s="628"/>
    </row>
    <row r="28" spans="1:30" s="528" customFormat="1" ht="35.1" customHeight="1" x14ac:dyDescent="0.25">
      <c r="C28" s="533"/>
      <c r="E28" s="531"/>
      <c r="F28" s="533"/>
      <c r="H28" s="533"/>
      <c r="J28" s="533"/>
      <c r="L28" s="533"/>
      <c r="N28" s="531"/>
      <c r="O28" s="543" t="s">
        <v>459</v>
      </c>
      <c r="Q28" s="531"/>
      <c r="R28" s="533"/>
      <c r="T28" s="533"/>
      <c r="V28" s="533"/>
      <c r="X28" s="531"/>
      <c r="Y28" s="549"/>
      <c r="Z28" s="550"/>
      <c r="AA28" s="549"/>
      <c r="AB28" s="550"/>
      <c r="AC28" s="549"/>
    </row>
    <row r="29" spans="1:30" ht="20.100000000000001" customHeight="1" x14ac:dyDescent="0.25">
      <c r="B29" s="364"/>
      <c r="C29" s="532"/>
      <c r="D29" s="364"/>
      <c r="E29" s="540"/>
      <c r="F29" s="373"/>
      <c r="G29" s="364"/>
      <c r="H29" s="373"/>
      <c r="J29" s="527"/>
      <c r="L29" s="527"/>
      <c r="N29" s="540"/>
      <c r="O29" s="535">
        <v>4.46</v>
      </c>
      <c r="Q29" s="540"/>
      <c r="R29" s="527"/>
      <c r="T29" s="527"/>
      <c r="V29" s="527"/>
      <c r="X29" s="540"/>
      <c r="AB29" s="364"/>
      <c r="AD29" s="364"/>
    </row>
    <row r="30" spans="1:30" ht="5.0999999999999996" customHeight="1" x14ac:dyDescent="0.25">
      <c r="B30" s="364"/>
      <c r="C30" s="532"/>
      <c r="D30" s="364"/>
      <c r="E30" s="540"/>
      <c r="F30" s="373"/>
      <c r="G30" s="364"/>
      <c r="H30" s="373"/>
      <c r="J30" s="527"/>
      <c r="L30" s="527"/>
      <c r="N30" s="540"/>
      <c r="O30" s="373"/>
      <c r="Q30" s="540"/>
      <c r="R30" s="527"/>
      <c r="T30" s="527"/>
      <c r="V30" s="527"/>
      <c r="X30" s="540"/>
      <c r="AB30" s="364"/>
      <c r="AD30" s="364"/>
    </row>
    <row r="31" spans="1:30" s="528" customFormat="1" ht="35.1" customHeight="1" x14ac:dyDescent="0.25">
      <c r="B31" s="530"/>
      <c r="C31" s="907"/>
      <c r="D31" s="530"/>
      <c r="E31" s="531"/>
      <c r="F31" s="918"/>
      <c r="G31" s="918"/>
      <c r="H31" s="918"/>
      <c r="I31" s="918"/>
      <c r="J31" s="918"/>
      <c r="K31" s="918"/>
      <c r="L31" s="918"/>
      <c r="N31" s="531"/>
      <c r="O31" s="543" t="s">
        <v>460</v>
      </c>
      <c r="Q31" s="531"/>
      <c r="R31" s="533"/>
      <c r="T31" s="533"/>
      <c r="V31" s="533"/>
      <c r="X31" s="531"/>
      <c r="Y31" s="912" t="s">
        <v>317</v>
      </c>
      <c r="AA31" s="920" t="s">
        <v>318</v>
      </c>
      <c r="AB31" s="907"/>
      <c r="AC31" s="914" t="s">
        <v>319</v>
      </c>
      <c r="AD31" s="907"/>
    </row>
    <row r="32" spans="1:30" ht="20.100000000000001" customHeight="1" x14ac:dyDescent="0.25">
      <c r="B32" s="364"/>
      <c r="C32" s="907"/>
      <c r="D32" s="364"/>
      <c r="E32" s="540"/>
      <c r="F32" s="909"/>
      <c r="G32" s="909"/>
      <c r="H32" s="909"/>
      <c r="I32" s="909"/>
      <c r="J32" s="909"/>
      <c r="K32" s="909"/>
      <c r="L32" s="909"/>
      <c r="N32" s="540"/>
      <c r="O32" s="535">
        <v>4.71</v>
      </c>
      <c r="Q32" s="540"/>
      <c r="R32" s="527"/>
      <c r="T32" s="527"/>
      <c r="V32" s="527"/>
      <c r="X32" s="540"/>
      <c r="Y32" s="912"/>
      <c r="AA32" s="920"/>
      <c r="AB32" s="907"/>
      <c r="AC32" s="914"/>
      <c r="AD32" s="907"/>
    </row>
    <row r="33" spans="2:31" ht="5.0999999999999996" customHeight="1" x14ac:dyDescent="0.25">
      <c r="B33" s="364"/>
      <c r="C33" s="532"/>
      <c r="D33" s="364"/>
      <c r="E33" s="540"/>
      <c r="F33" s="373"/>
      <c r="G33" s="554"/>
      <c r="H33" s="373"/>
      <c r="I33" s="555"/>
      <c r="J33" s="527"/>
      <c r="K33" s="555"/>
      <c r="L33" s="527"/>
      <c r="N33" s="540"/>
      <c r="O33" s="373"/>
      <c r="Q33" s="540"/>
      <c r="R33" s="527"/>
      <c r="T33" s="527"/>
      <c r="V33" s="527"/>
      <c r="X33" s="540"/>
      <c r="Y33" s="512"/>
      <c r="AA33" s="527"/>
      <c r="AB33" s="373"/>
      <c r="AC33" s="527"/>
      <c r="AD33" s="373"/>
    </row>
    <row r="34" spans="2:31" s="528" customFormat="1" ht="35.1" customHeight="1" x14ac:dyDescent="0.25">
      <c r="B34" s="530"/>
      <c r="C34" s="907"/>
      <c r="D34" s="530"/>
      <c r="E34" s="531"/>
      <c r="F34" s="909"/>
      <c r="G34" s="909"/>
      <c r="H34" s="909"/>
      <c r="I34" s="909"/>
      <c r="J34" s="909"/>
      <c r="K34" s="909"/>
      <c r="L34" s="909"/>
      <c r="N34" s="531"/>
      <c r="O34" s="543" t="s">
        <v>461</v>
      </c>
      <c r="Q34" s="531"/>
      <c r="R34" s="533"/>
      <c r="T34" s="533"/>
      <c r="V34" s="533"/>
      <c r="X34" s="531"/>
      <c r="Y34" s="910" t="s">
        <v>320</v>
      </c>
      <c r="AA34" s="919" t="s">
        <v>321</v>
      </c>
      <c r="AB34" s="907"/>
      <c r="AC34" s="908" t="s">
        <v>322</v>
      </c>
      <c r="AD34" s="907"/>
    </row>
    <row r="35" spans="2:31" ht="20.100000000000001" customHeight="1" x14ac:dyDescent="0.25">
      <c r="B35" s="364"/>
      <c r="C35" s="907"/>
      <c r="D35" s="364"/>
      <c r="E35" s="540"/>
      <c r="F35" s="909"/>
      <c r="G35" s="909"/>
      <c r="H35" s="909"/>
      <c r="I35" s="909"/>
      <c r="J35" s="909"/>
      <c r="K35" s="909"/>
      <c r="L35" s="909"/>
      <c r="N35" s="540"/>
      <c r="O35" s="535">
        <v>4.53</v>
      </c>
      <c r="Q35" s="540"/>
      <c r="R35" s="527"/>
      <c r="T35" s="527"/>
      <c r="V35" s="527"/>
      <c r="X35" s="540"/>
      <c r="Y35" s="910"/>
      <c r="AA35" s="919"/>
      <c r="AB35" s="907"/>
      <c r="AC35" s="908"/>
      <c r="AD35" s="907"/>
    </row>
    <row r="36" spans="2:31" x14ac:dyDescent="0.25">
      <c r="B36" s="364"/>
      <c r="C36" s="532"/>
      <c r="D36" s="364"/>
      <c r="E36" s="364"/>
      <c r="F36" s="373"/>
      <c r="G36" s="364"/>
      <c r="H36" s="373"/>
      <c r="J36" s="527"/>
      <c r="L36" s="527"/>
      <c r="O36" s="527"/>
      <c r="R36" s="527"/>
      <c r="T36" s="527"/>
      <c r="V36" s="527"/>
      <c r="AB36" s="364"/>
      <c r="AD36" s="364"/>
    </row>
    <row r="37" spans="2:31" x14ac:dyDescent="0.25">
      <c r="AB37" s="364"/>
    </row>
    <row r="40" spans="2:31" x14ac:dyDescent="0.25">
      <c r="V40" s="373"/>
      <c r="W40" s="364"/>
      <c r="X40" s="364"/>
      <c r="Y40" s="373"/>
      <c r="Z40" s="364"/>
      <c r="AA40" s="373"/>
      <c r="AB40" s="364"/>
      <c r="AC40" s="373"/>
      <c r="AD40" s="364"/>
      <c r="AE40" s="364"/>
    </row>
    <row r="41" spans="2:31" x14ac:dyDescent="0.25">
      <c r="V41" s="373"/>
      <c r="W41" s="364"/>
      <c r="X41" s="364"/>
      <c r="Y41" s="907"/>
      <c r="Z41" s="530"/>
      <c r="AA41" s="907"/>
      <c r="AB41" s="907"/>
      <c r="AC41" s="907"/>
      <c r="AD41" s="364"/>
      <c r="AE41" s="364"/>
    </row>
    <row r="42" spans="2:31" x14ac:dyDescent="0.25">
      <c r="V42" s="373"/>
      <c r="W42" s="364"/>
      <c r="X42" s="364"/>
      <c r="Y42" s="907"/>
      <c r="Z42" s="364"/>
      <c r="AA42" s="907"/>
      <c r="AB42" s="907"/>
      <c r="AC42" s="907"/>
      <c r="AD42" s="364"/>
      <c r="AE42" s="364"/>
    </row>
    <row r="43" spans="2:31" x14ac:dyDescent="0.25">
      <c r="V43" s="373"/>
      <c r="W43" s="364"/>
      <c r="X43" s="364"/>
      <c r="Y43" s="532"/>
      <c r="Z43" s="364"/>
      <c r="AA43" s="373"/>
      <c r="AB43" s="373"/>
      <c r="AC43" s="373"/>
      <c r="AD43" s="364"/>
      <c r="AE43" s="364"/>
    </row>
    <row r="44" spans="2:31" x14ac:dyDescent="0.25">
      <c r="V44" s="373"/>
      <c r="W44" s="364"/>
      <c r="X44" s="364"/>
      <c r="Y44" s="907"/>
      <c r="Z44" s="530"/>
      <c r="AA44" s="907"/>
      <c r="AB44" s="907"/>
      <c r="AC44" s="907"/>
      <c r="AD44" s="364"/>
      <c r="AE44" s="364"/>
    </row>
    <row r="45" spans="2:31" x14ac:dyDescent="0.25">
      <c r="V45" s="373"/>
      <c r="W45" s="364"/>
      <c r="X45" s="364"/>
      <c r="Y45" s="907"/>
      <c r="Z45" s="364"/>
      <c r="AA45" s="907"/>
      <c r="AB45" s="907"/>
      <c r="AC45" s="907"/>
      <c r="AD45" s="364"/>
      <c r="AE45" s="364"/>
    </row>
    <row r="46" spans="2:31" x14ac:dyDescent="0.25">
      <c r="V46" s="373"/>
      <c r="W46" s="364"/>
      <c r="X46" s="364"/>
      <c r="Y46" s="373"/>
      <c r="Z46" s="364"/>
      <c r="AA46" s="373"/>
      <c r="AB46" s="364"/>
      <c r="AC46" s="373"/>
      <c r="AD46" s="364"/>
      <c r="AE46" s="364"/>
    </row>
  </sheetData>
  <sheetProtection password="C6D6" sheet="1" objects="1" scenarios="1"/>
  <mergeCells count="28">
    <mergeCell ref="F32:L32"/>
    <mergeCell ref="A4:A5"/>
    <mergeCell ref="A7:A8"/>
    <mergeCell ref="A10:A11"/>
    <mergeCell ref="A13:A14"/>
    <mergeCell ref="C31:C32"/>
    <mergeCell ref="F31:L31"/>
    <mergeCell ref="Y31:Y32"/>
    <mergeCell ref="AA31:AA32"/>
    <mergeCell ref="AB31:AB32"/>
    <mergeCell ref="AC31:AC32"/>
    <mergeCell ref="AD31:AD32"/>
    <mergeCell ref="C34:C35"/>
    <mergeCell ref="F34:L34"/>
    <mergeCell ref="Y34:Y35"/>
    <mergeCell ref="AA34:AA35"/>
    <mergeCell ref="AB34:AB35"/>
    <mergeCell ref="F35:L35"/>
    <mergeCell ref="Y44:Y45"/>
    <mergeCell ref="AA44:AA45"/>
    <mergeCell ref="AB44:AB45"/>
    <mergeCell ref="AC44:AC45"/>
    <mergeCell ref="AD34:AD35"/>
    <mergeCell ref="Y41:Y42"/>
    <mergeCell ref="AA41:AA42"/>
    <mergeCell ref="AB41:AB42"/>
    <mergeCell ref="AC41:AC42"/>
    <mergeCell ref="AC34:AC35"/>
  </mergeCells>
  <conditionalFormatting sqref="C8 C11 C14">
    <cfRule type="cellIs" dxfId="352" priority="319" operator="lessThanOrEqual">
      <formula>3.37</formula>
    </cfRule>
    <cfRule type="cellIs" dxfId="351" priority="320" operator="lessThanOrEqual">
      <formula>3.86</formula>
    </cfRule>
    <cfRule type="cellIs" dxfId="350" priority="321" operator="lessThanOrEqual">
      <formula>4.34</formula>
    </cfRule>
    <cfRule type="cellIs" dxfId="349" priority="322" operator="greaterThanOrEqual">
      <formula>6.27</formula>
    </cfRule>
    <cfRule type="cellIs" dxfId="348" priority="323" operator="greaterThanOrEqual">
      <formula>5.78</formula>
    </cfRule>
    <cfRule type="cellIs" dxfId="347" priority="324" operator="greaterThanOrEqual">
      <formula>5.3</formula>
    </cfRule>
  </conditionalFormatting>
  <conditionalFormatting sqref="C17">
    <cfRule type="cellIs" dxfId="346" priority="313" operator="lessThanOrEqual">
      <formula>3.37</formula>
    </cfRule>
    <cfRule type="cellIs" dxfId="345" priority="314" operator="lessThanOrEqual">
      <formula>3.86</formula>
    </cfRule>
    <cfRule type="cellIs" dxfId="344" priority="315" operator="lessThanOrEqual">
      <formula>4.34</formula>
    </cfRule>
    <cfRule type="cellIs" dxfId="343" priority="316" operator="greaterThanOrEqual">
      <formula>6.27</formula>
    </cfRule>
    <cfRule type="cellIs" dxfId="342" priority="317" operator="greaterThanOrEqual">
      <formula>5.78</formula>
    </cfRule>
    <cfRule type="cellIs" dxfId="341" priority="318" operator="greaterThanOrEqual">
      <formula>5.3</formula>
    </cfRule>
  </conditionalFormatting>
  <conditionalFormatting sqref="C20">
    <cfRule type="cellIs" dxfId="340" priority="307" operator="lessThanOrEqual">
      <formula>3.37</formula>
    </cfRule>
    <cfRule type="cellIs" dxfId="339" priority="308" operator="lessThanOrEqual">
      <formula>3.86</formula>
    </cfRule>
    <cfRule type="cellIs" dxfId="338" priority="309" operator="lessThanOrEqual">
      <formula>4.34</formula>
    </cfRule>
    <cfRule type="cellIs" dxfId="337" priority="310" operator="greaterThanOrEqual">
      <formula>6.27</formula>
    </cfRule>
    <cfRule type="cellIs" dxfId="336" priority="311" operator="greaterThanOrEqual">
      <formula>5.78</formula>
    </cfRule>
    <cfRule type="cellIs" dxfId="335" priority="312" operator="greaterThanOrEqual">
      <formula>5.3</formula>
    </cfRule>
  </conditionalFormatting>
  <conditionalFormatting sqref="C23">
    <cfRule type="cellIs" dxfId="334" priority="301" operator="lessThanOrEqual">
      <formula>3.37</formula>
    </cfRule>
    <cfRule type="cellIs" dxfId="333" priority="302" operator="lessThanOrEqual">
      <formula>3.86</formula>
    </cfRule>
    <cfRule type="cellIs" dxfId="332" priority="303" operator="lessThanOrEqual">
      <formula>4.34</formula>
    </cfRule>
    <cfRule type="cellIs" dxfId="331" priority="304" operator="greaterThanOrEqual">
      <formula>6.27</formula>
    </cfRule>
    <cfRule type="cellIs" dxfId="330" priority="305" operator="greaterThanOrEqual">
      <formula>5.78</formula>
    </cfRule>
    <cfRule type="cellIs" dxfId="329" priority="306" operator="greaterThanOrEqual">
      <formula>5.3</formula>
    </cfRule>
  </conditionalFormatting>
  <conditionalFormatting sqref="C26">
    <cfRule type="cellIs" dxfId="328" priority="295" operator="lessThanOrEqual">
      <formula>3.37</formula>
    </cfRule>
    <cfRule type="cellIs" dxfId="327" priority="296" operator="lessThanOrEqual">
      <formula>3.86</formula>
    </cfRule>
    <cfRule type="cellIs" dxfId="326" priority="297" operator="lessThanOrEqual">
      <formula>4.34</formula>
    </cfRule>
    <cfRule type="cellIs" dxfId="325" priority="298" operator="greaterThanOrEqual">
      <formula>6.27</formula>
    </cfRule>
    <cfRule type="cellIs" dxfId="324" priority="299" operator="greaterThanOrEqual">
      <formula>5.78</formula>
    </cfRule>
    <cfRule type="cellIs" dxfId="323" priority="300" operator="greaterThanOrEqual">
      <formula>5.3</formula>
    </cfRule>
  </conditionalFormatting>
  <conditionalFormatting sqref="F8">
    <cfRule type="cellIs" dxfId="322" priority="289" operator="lessThanOrEqual">
      <formula>3.37</formula>
    </cfRule>
    <cfRule type="cellIs" dxfId="321" priority="290" operator="lessThanOrEqual">
      <formula>3.86</formula>
    </cfRule>
    <cfRule type="cellIs" dxfId="320" priority="291" operator="lessThanOrEqual">
      <formula>4.34</formula>
    </cfRule>
    <cfRule type="cellIs" dxfId="319" priority="292" operator="greaterThanOrEqual">
      <formula>6.27</formula>
    </cfRule>
    <cfRule type="cellIs" dxfId="318" priority="293" operator="greaterThanOrEqual">
      <formula>5.78</formula>
    </cfRule>
    <cfRule type="cellIs" dxfId="317" priority="294" operator="greaterThanOrEqual">
      <formula>5.3</formula>
    </cfRule>
  </conditionalFormatting>
  <conditionalFormatting sqref="F11">
    <cfRule type="cellIs" dxfId="316" priority="283" operator="lessThanOrEqual">
      <formula>3.37</formula>
    </cfRule>
    <cfRule type="cellIs" dxfId="315" priority="284" operator="lessThanOrEqual">
      <formula>3.86</formula>
    </cfRule>
    <cfRule type="cellIs" dxfId="314" priority="285" operator="lessThanOrEqual">
      <formula>4.34</formula>
    </cfRule>
    <cfRule type="cellIs" dxfId="313" priority="286" operator="greaterThanOrEqual">
      <formula>6.27</formula>
    </cfRule>
    <cfRule type="cellIs" dxfId="312" priority="287" operator="greaterThanOrEqual">
      <formula>5.78</formula>
    </cfRule>
    <cfRule type="cellIs" dxfId="311" priority="288" operator="greaterThanOrEqual">
      <formula>5.3</formula>
    </cfRule>
  </conditionalFormatting>
  <conditionalFormatting sqref="F14">
    <cfRule type="cellIs" dxfId="310" priority="277" operator="lessThanOrEqual">
      <formula>3.37</formula>
    </cfRule>
    <cfRule type="cellIs" dxfId="309" priority="278" operator="lessThanOrEqual">
      <formula>3.86</formula>
    </cfRule>
    <cfRule type="cellIs" dxfId="308" priority="279" operator="lessThanOrEqual">
      <formula>4.34</formula>
    </cfRule>
    <cfRule type="cellIs" dxfId="307" priority="280" operator="greaterThanOrEqual">
      <formula>6.27</formula>
    </cfRule>
    <cfRule type="cellIs" dxfId="306" priority="281" operator="greaterThanOrEqual">
      <formula>5.78</formula>
    </cfRule>
    <cfRule type="cellIs" dxfId="305" priority="282" operator="greaterThanOrEqual">
      <formula>5.3</formula>
    </cfRule>
  </conditionalFormatting>
  <conditionalFormatting sqref="F17">
    <cfRule type="cellIs" dxfId="304" priority="271" operator="lessThanOrEqual">
      <formula>3.37</formula>
    </cfRule>
    <cfRule type="cellIs" dxfId="303" priority="272" operator="lessThanOrEqual">
      <formula>3.86</formula>
    </cfRule>
    <cfRule type="cellIs" dxfId="302" priority="273" operator="lessThanOrEqual">
      <formula>4.34</formula>
    </cfRule>
    <cfRule type="cellIs" dxfId="301" priority="274" operator="greaterThanOrEqual">
      <formula>6.27</formula>
    </cfRule>
    <cfRule type="cellIs" dxfId="300" priority="275" operator="greaterThanOrEqual">
      <formula>5.78</formula>
    </cfRule>
    <cfRule type="cellIs" dxfId="299" priority="276" operator="greaterThanOrEqual">
      <formula>5.3</formula>
    </cfRule>
  </conditionalFormatting>
  <conditionalFormatting sqref="F20">
    <cfRule type="cellIs" dxfId="298" priority="265" operator="lessThanOrEqual">
      <formula>3.37</formula>
    </cfRule>
    <cfRule type="cellIs" dxfId="297" priority="266" operator="lessThanOrEqual">
      <formula>3.86</formula>
    </cfRule>
    <cfRule type="cellIs" dxfId="296" priority="267" operator="lessThanOrEqual">
      <formula>4.34</formula>
    </cfRule>
    <cfRule type="cellIs" dxfId="295" priority="268" operator="greaterThanOrEqual">
      <formula>6.27</formula>
    </cfRule>
    <cfRule type="cellIs" dxfId="294" priority="269" operator="greaterThanOrEqual">
      <formula>5.78</formula>
    </cfRule>
    <cfRule type="cellIs" dxfId="293" priority="270" operator="greaterThanOrEqual">
      <formula>5.3</formula>
    </cfRule>
  </conditionalFormatting>
  <conditionalFormatting sqref="H11">
    <cfRule type="cellIs" dxfId="292" priority="259" operator="lessThanOrEqual">
      <formula>3.37</formula>
    </cfRule>
    <cfRule type="cellIs" dxfId="291" priority="260" operator="lessThanOrEqual">
      <formula>3.86</formula>
    </cfRule>
    <cfRule type="cellIs" dxfId="290" priority="261" operator="lessThanOrEqual">
      <formula>4.34</formula>
    </cfRule>
    <cfRule type="cellIs" dxfId="289" priority="262" operator="greaterThanOrEqual">
      <formula>6.27</formula>
    </cfRule>
    <cfRule type="cellIs" dxfId="288" priority="263" operator="greaterThanOrEqual">
      <formula>5.78</formula>
    </cfRule>
    <cfRule type="cellIs" dxfId="287" priority="264" operator="greaterThanOrEqual">
      <formula>5.3</formula>
    </cfRule>
  </conditionalFormatting>
  <conditionalFormatting sqref="H14">
    <cfRule type="cellIs" dxfId="286" priority="253" operator="lessThanOrEqual">
      <formula>3.37</formula>
    </cfRule>
    <cfRule type="cellIs" dxfId="285" priority="254" operator="lessThanOrEqual">
      <formula>3.86</formula>
    </cfRule>
    <cfRule type="cellIs" dxfId="284" priority="255" operator="lessThanOrEqual">
      <formula>4.34</formula>
    </cfRule>
    <cfRule type="cellIs" dxfId="283" priority="256" operator="greaterThanOrEqual">
      <formula>6.27</formula>
    </cfRule>
    <cfRule type="cellIs" dxfId="282" priority="257" operator="greaterThanOrEqual">
      <formula>5.78</formula>
    </cfRule>
    <cfRule type="cellIs" dxfId="281" priority="258" operator="greaterThanOrEqual">
      <formula>5.3</formula>
    </cfRule>
  </conditionalFormatting>
  <conditionalFormatting sqref="H17">
    <cfRule type="cellIs" dxfId="280" priority="247" operator="lessThanOrEqual">
      <formula>3.37</formula>
    </cfRule>
    <cfRule type="cellIs" dxfId="279" priority="248" operator="lessThanOrEqual">
      <formula>3.86</formula>
    </cfRule>
    <cfRule type="cellIs" dxfId="278" priority="249" operator="lessThanOrEqual">
      <formula>4.34</formula>
    </cfRule>
    <cfRule type="cellIs" dxfId="277" priority="250" operator="greaterThanOrEqual">
      <formula>6.27</formula>
    </cfRule>
    <cfRule type="cellIs" dxfId="276" priority="251" operator="greaterThanOrEqual">
      <formula>5.78</formula>
    </cfRule>
    <cfRule type="cellIs" dxfId="275" priority="252" operator="greaterThanOrEqual">
      <formula>5.3</formula>
    </cfRule>
  </conditionalFormatting>
  <conditionalFormatting sqref="H20">
    <cfRule type="cellIs" dxfId="274" priority="241" operator="lessThanOrEqual">
      <formula>3.37</formula>
    </cfRule>
    <cfRule type="cellIs" dxfId="273" priority="242" operator="lessThanOrEqual">
      <formula>3.86</formula>
    </cfRule>
    <cfRule type="cellIs" dxfId="272" priority="243" operator="lessThanOrEqual">
      <formula>4.34</formula>
    </cfRule>
    <cfRule type="cellIs" dxfId="271" priority="244" operator="greaterThanOrEqual">
      <formula>6.27</formula>
    </cfRule>
    <cfRule type="cellIs" dxfId="270" priority="245" operator="greaterThanOrEqual">
      <formula>5.78</formula>
    </cfRule>
    <cfRule type="cellIs" dxfId="269" priority="246" operator="greaterThanOrEqual">
      <formula>5.3</formula>
    </cfRule>
  </conditionalFormatting>
  <conditionalFormatting sqref="H23">
    <cfRule type="cellIs" dxfId="268" priority="235" operator="lessThanOrEqual">
      <formula>3.37</formula>
    </cfRule>
    <cfRule type="cellIs" dxfId="267" priority="236" operator="lessThanOrEqual">
      <formula>3.86</formula>
    </cfRule>
    <cfRule type="cellIs" dxfId="266" priority="237" operator="lessThanOrEqual">
      <formula>4.34</formula>
    </cfRule>
    <cfRule type="cellIs" dxfId="265" priority="238" operator="greaterThanOrEqual">
      <formula>6.27</formula>
    </cfRule>
    <cfRule type="cellIs" dxfId="264" priority="239" operator="greaterThanOrEqual">
      <formula>5.78</formula>
    </cfRule>
    <cfRule type="cellIs" dxfId="263" priority="240" operator="greaterThanOrEqual">
      <formula>5.3</formula>
    </cfRule>
  </conditionalFormatting>
  <conditionalFormatting sqref="H26">
    <cfRule type="cellIs" dxfId="262" priority="229" operator="lessThanOrEqual">
      <formula>3.37</formula>
    </cfRule>
    <cfRule type="cellIs" dxfId="261" priority="230" operator="lessThanOrEqual">
      <formula>3.86</formula>
    </cfRule>
    <cfRule type="cellIs" dxfId="260" priority="231" operator="lessThanOrEqual">
      <formula>4.34</formula>
    </cfRule>
    <cfRule type="cellIs" dxfId="259" priority="232" operator="greaterThanOrEqual">
      <formula>6.27</formula>
    </cfRule>
    <cfRule type="cellIs" dxfId="258" priority="233" operator="greaterThanOrEqual">
      <formula>5.78</formula>
    </cfRule>
    <cfRule type="cellIs" dxfId="257" priority="234" operator="greaterThanOrEqual">
      <formula>5.3</formula>
    </cfRule>
  </conditionalFormatting>
  <conditionalFormatting sqref="J11">
    <cfRule type="cellIs" dxfId="256" priority="223" operator="lessThanOrEqual">
      <formula>3.37</formula>
    </cfRule>
    <cfRule type="cellIs" dxfId="255" priority="224" operator="lessThanOrEqual">
      <formula>3.86</formula>
    </cfRule>
    <cfRule type="cellIs" dxfId="254" priority="225" operator="lessThanOrEqual">
      <formula>4.34</formula>
    </cfRule>
    <cfRule type="cellIs" dxfId="253" priority="226" operator="greaterThanOrEqual">
      <formula>6.27</formula>
    </cfRule>
    <cfRule type="cellIs" dxfId="252" priority="227" operator="greaterThanOrEqual">
      <formula>5.78</formula>
    </cfRule>
    <cfRule type="cellIs" dxfId="251" priority="228" operator="greaterThanOrEqual">
      <formula>5.3</formula>
    </cfRule>
  </conditionalFormatting>
  <conditionalFormatting sqref="J14">
    <cfRule type="cellIs" dxfId="250" priority="217" operator="lessThanOrEqual">
      <formula>3.37</formula>
    </cfRule>
    <cfRule type="cellIs" dxfId="249" priority="218" operator="lessThanOrEqual">
      <formula>3.86</formula>
    </cfRule>
    <cfRule type="cellIs" dxfId="248" priority="219" operator="lessThanOrEqual">
      <formula>4.34</formula>
    </cfRule>
    <cfRule type="cellIs" dxfId="247" priority="220" operator="greaterThanOrEqual">
      <formula>6.27</formula>
    </cfRule>
    <cfRule type="cellIs" dxfId="246" priority="221" operator="greaterThanOrEqual">
      <formula>5.78</formula>
    </cfRule>
    <cfRule type="cellIs" dxfId="245" priority="222" operator="greaterThanOrEqual">
      <formula>5.3</formula>
    </cfRule>
  </conditionalFormatting>
  <conditionalFormatting sqref="L11">
    <cfRule type="cellIs" dxfId="244" priority="211" operator="lessThanOrEqual">
      <formula>3.37</formula>
    </cfRule>
    <cfRule type="cellIs" dxfId="243" priority="212" operator="lessThanOrEqual">
      <formula>3.86</formula>
    </cfRule>
    <cfRule type="cellIs" dxfId="242" priority="213" operator="lessThanOrEqual">
      <formula>4.34</formula>
    </cfRule>
    <cfRule type="cellIs" dxfId="241" priority="214" operator="greaterThanOrEqual">
      <formula>6.27</formula>
    </cfRule>
    <cfRule type="cellIs" dxfId="240" priority="215" operator="greaterThanOrEqual">
      <formula>5.78</formula>
    </cfRule>
    <cfRule type="cellIs" dxfId="239" priority="216" operator="greaterThanOrEqual">
      <formula>5.3</formula>
    </cfRule>
  </conditionalFormatting>
  <conditionalFormatting sqref="L14">
    <cfRule type="cellIs" dxfId="238" priority="205" operator="lessThanOrEqual">
      <formula>3.37</formula>
    </cfRule>
    <cfRule type="cellIs" dxfId="237" priority="206" operator="lessThanOrEqual">
      <formula>3.86</formula>
    </cfRule>
    <cfRule type="cellIs" dxfId="236" priority="207" operator="lessThanOrEqual">
      <formula>4.34</formula>
    </cfRule>
    <cfRule type="cellIs" dxfId="235" priority="208" operator="greaterThanOrEqual">
      <formula>6.27</formula>
    </cfRule>
    <cfRule type="cellIs" dxfId="234" priority="209" operator="greaterThanOrEqual">
      <formula>5.78</formula>
    </cfRule>
    <cfRule type="cellIs" dxfId="233" priority="210" operator="greaterThanOrEqual">
      <formula>5.3</formula>
    </cfRule>
  </conditionalFormatting>
  <conditionalFormatting sqref="O8">
    <cfRule type="cellIs" dxfId="232" priority="199" operator="lessThanOrEqual">
      <formula>3.37</formula>
    </cfRule>
    <cfRule type="cellIs" dxfId="231" priority="200" operator="lessThanOrEqual">
      <formula>3.86</formula>
    </cfRule>
    <cfRule type="cellIs" dxfId="230" priority="201" operator="lessThanOrEqual">
      <formula>4.34</formula>
    </cfRule>
    <cfRule type="cellIs" dxfId="229" priority="202" operator="greaterThanOrEqual">
      <formula>6.27</formula>
    </cfRule>
    <cfRule type="cellIs" dxfId="228" priority="203" operator="greaterThanOrEqual">
      <formula>5.78</formula>
    </cfRule>
    <cfRule type="cellIs" dxfId="227" priority="204" operator="greaterThanOrEqual">
      <formula>5.3</formula>
    </cfRule>
  </conditionalFormatting>
  <conditionalFormatting sqref="O11">
    <cfRule type="cellIs" dxfId="226" priority="193" operator="lessThanOrEqual">
      <formula>3.37</formula>
    </cfRule>
    <cfRule type="cellIs" dxfId="225" priority="194" operator="lessThanOrEqual">
      <formula>3.86</formula>
    </cfRule>
    <cfRule type="cellIs" dxfId="224" priority="195" operator="lessThanOrEqual">
      <formula>4.34</formula>
    </cfRule>
    <cfRule type="cellIs" dxfId="223" priority="196" operator="greaterThanOrEqual">
      <formula>6.27</formula>
    </cfRule>
    <cfRule type="cellIs" dxfId="222" priority="197" operator="greaterThanOrEqual">
      <formula>5.78</formula>
    </cfRule>
    <cfRule type="cellIs" dxfId="221" priority="198" operator="greaterThanOrEqual">
      <formula>5.3</formula>
    </cfRule>
  </conditionalFormatting>
  <conditionalFormatting sqref="O14">
    <cfRule type="cellIs" dxfId="220" priority="187" operator="lessThanOrEqual">
      <formula>3.37</formula>
    </cfRule>
    <cfRule type="cellIs" dxfId="219" priority="188" operator="lessThanOrEqual">
      <formula>3.86</formula>
    </cfRule>
    <cfRule type="cellIs" dxfId="218" priority="189" operator="lessThanOrEqual">
      <formula>4.34</formula>
    </cfRule>
    <cfRule type="cellIs" dxfId="217" priority="190" operator="greaterThanOrEqual">
      <formula>6.27</formula>
    </cfRule>
    <cfRule type="cellIs" dxfId="216" priority="191" operator="greaterThanOrEqual">
      <formula>5.78</formula>
    </cfRule>
    <cfRule type="cellIs" dxfId="215" priority="192" operator="greaterThanOrEqual">
      <formula>5.3</formula>
    </cfRule>
  </conditionalFormatting>
  <conditionalFormatting sqref="O17">
    <cfRule type="cellIs" dxfId="214" priority="181" operator="lessThanOrEqual">
      <formula>3.37</formula>
    </cfRule>
    <cfRule type="cellIs" dxfId="213" priority="182" operator="lessThanOrEqual">
      <formula>3.86</formula>
    </cfRule>
    <cfRule type="cellIs" dxfId="212" priority="183" operator="lessThanOrEqual">
      <formula>4.34</formula>
    </cfRule>
    <cfRule type="cellIs" dxfId="211" priority="184" operator="greaterThanOrEqual">
      <formula>6.27</formula>
    </cfRule>
    <cfRule type="cellIs" dxfId="210" priority="185" operator="greaterThanOrEqual">
      <formula>5.78</formula>
    </cfRule>
    <cfRule type="cellIs" dxfId="209" priority="186" operator="greaterThanOrEqual">
      <formula>5.3</formula>
    </cfRule>
  </conditionalFormatting>
  <conditionalFormatting sqref="O20">
    <cfRule type="cellIs" dxfId="208" priority="175" operator="lessThanOrEqual">
      <formula>3.37</formula>
    </cfRule>
    <cfRule type="cellIs" dxfId="207" priority="176" operator="lessThanOrEqual">
      <formula>3.86</formula>
    </cfRule>
    <cfRule type="cellIs" dxfId="206" priority="177" operator="lessThanOrEqual">
      <formula>4.34</formula>
    </cfRule>
    <cfRule type="cellIs" dxfId="205" priority="178" operator="greaterThanOrEqual">
      <formula>6.27</formula>
    </cfRule>
    <cfRule type="cellIs" dxfId="204" priority="179" operator="greaterThanOrEqual">
      <formula>5.78</formula>
    </cfRule>
    <cfRule type="cellIs" dxfId="203" priority="180" operator="greaterThanOrEqual">
      <formula>5.3</formula>
    </cfRule>
  </conditionalFormatting>
  <conditionalFormatting sqref="O23">
    <cfRule type="cellIs" dxfId="202" priority="169" operator="lessThanOrEqual">
      <formula>3.37</formula>
    </cfRule>
    <cfRule type="cellIs" dxfId="201" priority="170" operator="lessThanOrEqual">
      <formula>3.86</formula>
    </cfRule>
    <cfRule type="cellIs" dxfId="200" priority="171" operator="lessThanOrEqual">
      <formula>4.34</formula>
    </cfRule>
    <cfRule type="cellIs" dxfId="199" priority="172" operator="greaterThanOrEqual">
      <formula>6.27</formula>
    </cfRule>
    <cfRule type="cellIs" dxfId="198" priority="173" operator="greaterThanOrEqual">
      <formula>5.78</formula>
    </cfRule>
    <cfRule type="cellIs" dxfId="197" priority="174" operator="greaterThanOrEqual">
      <formula>5.3</formula>
    </cfRule>
  </conditionalFormatting>
  <conditionalFormatting sqref="O26">
    <cfRule type="cellIs" dxfId="196" priority="163" operator="lessThanOrEqual">
      <formula>3.37</formula>
    </cfRule>
    <cfRule type="cellIs" dxfId="195" priority="164" operator="lessThanOrEqual">
      <formula>3.86</formula>
    </cfRule>
    <cfRule type="cellIs" dxfId="194" priority="165" operator="lessThanOrEqual">
      <formula>4.34</formula>
    </cfRule>
    <cfRule type="cellIs" dxfId="193" priority="166" operator="greaterThanOrEqual">
      <formula>6.27</formula>
    </cfRule>
    <cfRule type="cellIs" dxfId="192" priority="167" operator="greaterThanOrEqual">
      <formula>5.78</formula>
    </cfRule>
    <cfRule type="cellIs" dxfId="191" priority="168" operator="greaterThanOrEqual">
      <formula>5.3</formula>
    </cfRule>
  </conditionalFormatting>
  <conditionalFormatting sqref="O29">
    <cfRule type="cellIs" dxfId="190" priority="157" operator="lessThanOrEqual">
      <formula>3.37</formula>
    </cfRule>
    <cfRule type="cellIs" dxfId="189" priority="158" operator="lessThanOrEqual">
      <formula>3.86</formula>
    </cfRule>
    <cfRule type="cellIs" dxfId="188" priority="159" operator="lessThanOrEqual">
      <formula>4.34</formula>
    </cfRule>
    <cfRule type="cellIs" dxfId="187" priority="160" operator="greaterThanOrEqual">
      <formula>6.27</formula>
    </cfRule>
    <cfRule type="cellIs" dxfId="186" priority="161" operator="greaterThanOrEqual">
      <formula>5.78</formula>
    </cfRule>
    <cfRule type="cellIs" dxfId="185" priority="162" operator="greaterThanOrEqual">
      <formula>5.3</formula>
    </cfRule>
  </conditionalFormatting>
  <conditionalFormatting sqref="O32">
    <cfRule type="cellIs" dxfId="184" priority="151" operator="lessThanOrEqual">
      <formula>3.37</formula>
    </cfRule>
    <cfRule type="cellIs" dxfId="183" priority="152" operator="lessThanOrEqual">
      <formula>3.86</formula>
    </cfRule>
    <cfRule type="cellIs" dxfId="182" priority="153" operator="lessThanOrEqual">
      <formula>4.34</formula>
    </cfRule>
    <cfRule type="cellIs" dxfId="181" priority="154" operator="greaterThanOrEqual">
      <formula>6.27</formula>
    </cfRule>
    <cfRule type="cellIs" dxfId="180" priority="155" operator="greaterThanOrEqual">
      <formula>5.78</formula>
    </cfRule>
    <cfRule type="cellIs" dxfId="179" priority="156" operator="greaterThanOrEqual">
      <formula>5.3</formula>
    </cfRule>
  </conditionalFormatting>
  <conditionalFormatting sqref="O35">
    <cfRule type="cellIs" dxfId="178" priority="145" operator="lessThanOrEqual">
      <formula>3.37</formula>
    </cfRule>
    <cfRule type="cellIs" dxfId="177" priority="146" operator="lessThanOrEqual">
      <formula>3.86</formula>
    </cfRule>
    <cfRule type="cellIs" dxfId="176" priority="147" operator="lessThanOrEqual">
      <formula>4.34</formula>
    </cfRule>
    <cfRule type="cellIs" dxfId="175" priority="148" operator="greaterThanOrEqual">
      <formula>6.27</formula>
    </cfRule>
    <cfRule type="cellIs" dxfId="174" priority="149" operator="greaterThanOrEqual">
      <formula>5.78</formula>
    </cfRule>
    <cfRule type="cellIs" dxfId="173" priority="150" operator="greaterThanOrEqual">
      <formula>5.3</formula>
    </cfRule>
  </conditionalFormatting>
  <conditionalFormatting sqref="R8">
    <cfRule type="cellIs" dxfId="172" priority="139" operator="lessThanOrEqual">
      <formula>3.37</formula>
    </cfRule>
    <cfRule type="cellIs" dxfId="171" priority="140" operator="lessThanOrEqual">
      <formula>3.86</formula>
    </cfRule>
    <cfRule type="cellIs" dxfId="170" priority="141" operator="lessThanOrEqual">
      <formula>4.34</formula>
    </cfRule>
    <cfRule type="cellIs" dxfId="169" priority="142" operator="greaterThanOrEqual">
      <formula>6.27</formula>
    </cfRule>
    <cfRule type="cellIs" dxfId="168" priority="143" operator="greaterThanOrEqual">
      <formula>5.78</formula>
    </cfRule>
    <cfRule type="cellIs" dxfId="167" priority="144" operator="greaterThanOrEqual">
      <formula>5.3</formula>
    </cfRule>
  </conditionalFormatting>
  <conditionalFormatting sqref="R11">
    <cfRule type="cellIs" dxfId="166" priority="133" operator="lessThanOrEqual">
      <formula>3.37</formula>
    </cfRule>
    <cfRule type="cellIs" dxfId="165" priority="134" operator="lessThanOrEqual">
      <formula>3.86</formula>
    </cfRule>
    <cfRule type="cellIs" dxfId="164" priority="135" operator="lessThanOrEqual">
      <formula>4.34</formula>
    </cfRule>
    <cfRule type="cellIs" dxfId="163" priority="136" operator="greaterThanOrEqual">
      <formula>6.27</formula>
    </cfRule>
    <cfRule type="cellIs" dxfId="162" priority="137" operator="greaterThanOrEqual">
      <formula>5.78</formula>
    </cfRule>
    <cfRule type="cellIs" dxfId="161" priority="138" operator="greaterThanOrEqual">
      <formula>5.3</formula>
    </cfRule>
  </conditionalFormatting>
  <conditionalFormatting sqref="R14">
    <cfRule type="cellIs" dxfId="160" priority="127" operator="lessThanOrEqual">
      <formula>3.37</formula>
    </cfRule>
    <cfRule type="cellIs" dxfId="159" priority="128" operator="lessThanOrEqual">
      <formula>3.86</formula>
    </cfRule>
    <cfRule type="cellIs" dxfId="158" priority="129" operator="lessThanOrEqual">
      <formula>4.34</formula>
    </cfRule>
    <cfRule type="cellIs" dxfId="157" priority="130" operator="greaterThanOrEqual">
      <formula>6.27</formula>
    </cfRule>
    <cfRule type="cellIs" dxfId="156" priority="131" operator="greaterThanOrEqual">
      <formula>5.78</formula>
    </cfRule>
    <cfRule type="cellIs" dxfId="155" priority="132" operator="greaterThanOrEqual">
      <formula>5.3</formula>
    </cfRule>
  </conditionalFormatting>
  <conditionalFormatting sqref="R17">
    <cfRule type="cellIs" dxfId="154" priority="121" operator="lessThanOrEqual">
      <formula>3.37</formula>
    </cfRule>
    <cfRule type="cellIs" dxfId="153" priority="122" operator="lessThanOrEqual">
      <formula>3.86</formula>
    </cfRule>
    <cfRule type="cellIs" dxfId="152" priority="123" operator="lessThanOrEqual">
      <formula>4.34</formula>
    </cfRule>
    <cfRule type="cellIs" dxfId="151" priority="124" operator="greaterThanOrEqual">
      <formula>6.27</formula>
    </cfRule>
    <cfRule type="cellIs" dxfId="150" priority="125" operator="greaterThanOrEqual">
      <formula>5.78</formula>
    </cfRule>
    <cfRule type="cellIs" dxfId="149" priority="126" operator="greaterThanOrEqual">
      <formula>5.3</formula>
    </cfRule>
  </conditionalFormatting>
  <conditionalFormatting sqref="R20">
    <cfRule type="cellIs" dxfId="148" priority="115" operator="lessThanOrEqual">
      <formula>3.37</formula>
    </cfRule>
    <cfRule type="cellIs" dxfId="147" priority="116" operator="lessThanOrEqual">
      <formula>3.86</formula>
    </cfRule>
    <cfRule type="cellIs" dxfId="146" priority="117" operator="lessThanOrEqual">
      <formula>4.34</formula>
    </cfRule>
    <cfRule type="cellIs" dxfId="145" priority="118" operator="greaterThanOrEqual">
      <formula>6.27</formula>
    </cfRule>
    <cfRule type="cellIs" dxfId="144" priority="119" operator="greaterThanOrEqual">
      <formula>5.78</formula>
    </cfRule>
    <cfRule type="cellIs" dxfId="143" priority="120" operator="greaterThanOrEqual">
      <formula>5.3</formula>
    </cfRule>
  </conditionalFormatting>
  <conditionalFormatting sqref="T11">
    <cfRule type="cellIs" dxfId="142" priority="109" operator="lessThanOrEqual">
      <formula>3.37</formula>
    </cfRule>
    <cfRule type="cellIs" dxfId="141" priority="110" operator="lessThanOrEqual">
      <formula>3.86</formula>
    </cfRule>
    <cfRule type="cellIs" dxfId="140" priority="111" operator="lessThanOrEqual">
      <formula>4.34</formula>
    </cfRule>
    <cfRule type="cellIs" dxfId="139" priority="112" operator="greaterThanOrEqual">
      <formula>6.27</formula>
    </cfRule>
    <cfRule type="cellIs" dxfId="138" priority="113" operator="greaterThanOrEqual">
      <formula>5.78</formula>
    </cfRule>
    <cfRule type="cellIs" dxfId="137" priority="114" operator="greaterThanOrEqual">
      <formula>5.3</formula>
    </cfRule>
  </conditionalFormatting>
  <conditionalFormatting sqref="T14">
    <cfRule type="cellIs" dxfId="136" priority="103" operator="lessThanOrEqual">
      <formula>3.37</formula>
    </cfRule>
    <cfRule type="cellIs" dxfId="135" priority="104" operator="lessThanOrEqual">
      <formula>3.86</formula>
    </cfRule>
    <cfRule type="cellIs" dxfId="134" priority="105" operator="lessThanOrEqual">
      <formula>4.34</formula>
    </cfRule>
    <cfRule type="cellIs" dxfId="133" priority="106" operator="greaterThanOrEqual">
      <formula>6.27</formula>
    </cfRule>
    <cfRule type="cellIs" dxfId="132" priority="107" operator="greaterThanOrEqual">
      <formula>5.78</formula>
    </cfRule>
    <cfRule type="cellIs" dxfId="131" priority="108" operator="greaterThanOrEqual">
      <formula>5.3</formula>
    </cfRule>
  </conditionalFormatting>
  <conditionalFormatting sqref="T17">
    <cfRule type="cellIs" dxfId="130" priority="97" operator="lessThanOrEqual">
      <formula>3.37</formula>
    </cfRule>
    <cfRule type="cellIs" dxfId="129" priority="98" operator="lessThanOrEqual">
      <formula>3.86</formula>
    </cfRule>
    <cfRule type="cellIs" dxfId="128" priority="99" operator="lessThanOrEqual">
      <formula>4.34</formula>
    </cfRule>
    <cfRule type="cellIs" dxfId="127" priority="100" operator="greaterThanOrEqual">
      <formula>6.27</formula>
    </cfRule>
    <cfRule type="cellIs" dxfId="126" priority="101" operator="greaterThanOrEqual">
      <formula>5.78</formula>
    </cfRule>
    <cfRule type="cellIs" dxfId="125" priority="102" operator="greaterThanOrEqual">
      <formula>5.3</formula>
    </cfRule>
  </conditionalFormatting>
  <conditionalFormatting sqref="T20">
    <cfRule type="cellIs" dxfId="124" priority="91" operator="lessThanOrEqual">
      <formula>3.37</formula>
    </cfRule>
    <cfRule type="cellIs" dxfId="123" priority="92" operator="lessThanOrEqual">
      <formula>3.86</formula>
    </cfRule>
    <cfRule type="cellIs" dxfId="122" priority="93" operator="lessThanOrEqual">
      <formula>4.34</formula>
    </cfRule>
    <cfRule type="cellIs" dxfId="121" priority="94" operator="greaterThanOrEqual">
      <formula>6.27</formula>
    </cfRule>
    <cfRule type="cellIs" dxfId="120" priority="95" operator="greaterThanOrEqual">
      <formula>5.78</formula>
    </cfRule>
    <cfRule type="cellIs" dxfId="119" priority="96" operator="greaterThanOrEqual">
      <formula>5.3</formula>
    </cfRule>
  </conditionalFormatting>
  <conditionalFormatting sqref="T23">
    <cfRule type="cellIs" dxfId="118" priority="85" operator="lessThanOrEqual">
      <formula>3.37</formula>
    </cfRule>
    <cfRule type="cellIs" dxfId="117" priority="86" operator="lessThanOrEqual">
      <formula>3.86</formula>
    </cfRule>
    <cfRule type="cellIs" dxfId="116" priority="87" operator="lessThanOrEqual">
      <formula>4.34</formula>
    </cfRule>
    <cfRule type="cellIs" dxfId="115" priority="88" operator="greaterThanOrEqual">
      <formula>6.27</formula>
    </cfRule>
    <cfRule type="cellIs" dxfId="114" priority="89" operator="greaterThanOrEqual">
      <formula>5.78</formula>
    </cfRule>
    <cfRule type="cellIs" dxfId="113" priority="90" operator="greaterThanOrEqual">
      <formula>5.3</formula>
    </cfRule>
  </conditionalFormatting>
  <conditionalFormatting sqref="V11">
    <cfRule type="cellIs" dxfId="112" priority="79" operator="lessThanOrEqual">
      <formula>3.37</formula>
    </cfRule>
    <cfRule type="cellIs" dxfId="111" priority="80" operator="lessThanOrEqual">
      <formula>3.86</formula>
    </cfRule>
    <cfRule type="cellIs" dxfId="110" priority="81" operator="lessThanOrEqual">
      <formula>4.34</formula>
    </cfRule>
    <cfRule type="cellIs" dxfId="109" priority="82" operator="greaterThanOrEqual">
      <formula>6.27</formula>
    </cfRule>
    <cfRule type="cellIs" dxfId="108" priority="83" operator="greaterThanOrEqual">
      <formula>5.78</formula>
    </cfRule>
    <cfRule type="cellIs" dxfId="107" priority="84" operator="greaterThanOrEqual">
      <formula>5.3</formula>
    </cfRule>
  </conditionalFormatting>
  <conditionalFormatting sqref="V14">
    <cfRule type="cellIs" dxfId="106" priority="73" operator="lessThanOrEqual">
      <formula>3.37</formula>
    </cfRule>
    <cfRule type="cellIs" dxfId="105" priority="74" operator="lessThanOrEqual">
      <formula>3.86</formula>
    </cfRule>
    <cfRule type="cellIs" dxfId="104" priority="75" operator="lessThanOrEqual">
      <formula>4.34</formula>
    </cfRule>
    <cfRule type="cellIs" dxfId="103" priority="76" operator="greaterThanOrEqual">
      <formula>6.27</formula>
    </cfRule>
    <cfRule type="cellIs" dxfId="102" priority="77" operator="greaterThanOrEqual">
      <formula>5.78</formula>
    </cfRule>
    <cfRule type="cellIs" dxfId="101" priority="78" operator="greaterThanOrEqual">
      <formula>5.3</formula>
    </cfRule>
  </conditionalFormatting>
  <conditionalFormatting sqref="Y8">
    <cfRule type="cellIs" dxfId="100" priority="67" operator="lessThanOrEqual">
      <formula>3.37</formula>
    </cfRule>
    <cfRule type="cellIs" dxfId="99" priority="68" operator="lessThanOrEqual">
      <formula>3.86</formula>
    </cfRule>
    <cfRule type="cellIs" dxfId="98" priority="69" operator="lessThanOrEqual">
      <formula>4.34</formula>
    </cfRule>
    <cfRule type="cellIs" dxfId="97" priority="70" operator="greaterThanOrEqual">
      <formula>6.27</formula>
    </cfRule>
    <cfRule type="cellIs" dxfId="96" priority="71" operator="greaterThanOrEqual">
      <formula>5.78</formula>
    </cfRule>
    <cfRule type="cellIs" dxfId="95" priority="72" operator="greaterThanOrEqual">
      <formula>5.3</formula>
    </cfRule>
  </conditionalFormatting>
  <conditionalFormatting sqref="Y11">
    <cfRule type="cellIs" dxfId="94" priority="61" operator="lessThanOrEqual">
      <formula>3.37</formula>
    </cfRule>
    <cfRule type="cellIs" dxfId="93" priority="62" operator="lessThanOrEqual">
      <formula>3.86</formula>
    </cfRule>
    <cfRule type="cellIs" dxfId="92" priority="63" operator="lessThanOrEqual">
      <formula>4.34</formula>
    </cfRule>
    <cfRule type="cellIs" dxfId="91" priority="64" operator="greaterThanOrEqual">
      <formula>6.27</formula>
    </cfRule>
    <cfRule type="cellIs" dxfId="90" priority="65" operator="greaterThanOrEqual">
      <formula>5.78</formula>
    </cfRule>
    <cfRule type="cellIs" dxfId="89" priority="66" operator="greaterThanOrEqual">
      <formula>5.3</formula>
    </cfRule>
  </conditionalFormatting>
  <conditionalFormatting sqref="Y14">
    <cfRule type="cellIs" dxfId="88" priority="55" operator="lessThanOrEqual">
      <formula>3.37</formula>
    </cfRule>
    <cfRule type="cellIs" dxfId="87" priority="56" operator="lessThanOrEqual">
      <formula>3.86</formula>
    </cfRule>
    <cfRule type="cellIs" dxfId="86" priority="57" operator="lessThanOrEqual">
      <formula>4.34</formula>
    </cfRule>
    <cfRule type="cellIs" dxfId="85" priority="58" operator="greaterThanOrEqual">
      <formula>6.27</formula>
    </cfRule>
    <cfRule type="cellIs" dxfId="84" priority="59" operator="greaterThanOrEqual">
      <formula>5.78</formula>
    </cfRule>
    <cfRule type="cellIs" dxfId="83" priority="60" operator="greaterThanOrEqual">
      <formula>5.3</formula>
    </cfRule>
  </conditionalFormatting>
  <conditionalFormatting sqref="Y17">
    <cfRule type="cellIs" dxfId="82" priority="49" operator="lessThanOrEqual">
      <formula>3.37</formula>
    </cfRule>
    <cfRule type="cellIs" dxfId="81" priority="50" operator="lessThanOrEqual">
      <formula>3.86</formula>
    </cfRule>
    <cfRule type="cellIs" dxfId="80" priority="51" operator="lessThanOrEqual">
      <formula>4.34</formula>
    </cfRule>
    <cfRule type="cellIs" dxfId="79" priority="52" operator="greaterThanOrEqual">
      <formula>6.27</formula>
    </cfRule>
    <cfRule type="cellIs" dxfId="78" priority="53" operator="greaterThanOrEqual">
      <formula>5.78</formula>
    </cfRule>
    <cfRule type="cellIs" dxfId="77" priority="54" operator="greaterThanOrEqual">
      <formula>5.3</formula>
    </cfRule>
  </conditionalFormatting>
  <conditionalFormatting sqref="AA11">
    <cfRule type="cellIs" dxfId="76" priority="43" operator="lessThanOrEqual">
      <formula>3.37</formula>
    </cfRule>
    <cfRule type="cellIs" dxfId="75" priority="44" operator="lessThanOrEqual">
      <formula>3.86</formula>
    </cfRule>
    <cfRule type="cellIs" dxfId="74" priority="45" operator="lessThanOrEqual">
      <formula>4.34</formula>
    </cfRule>
    <cfRule type="cellIs" dxfId="73" priority="46" operator="greaterThanOrEqual">
      <formula>6.27</formula>
    </cfRule>
    <cfRule type="cellIs" dxfId="72" priority="47" operator="greaterThanOrEqual">
      <formula>5.78</formula>
    </cfRule>
    <cfRule type="cellIs" dxfId="71" priority="48" operator="greaterThanOrEqual">
      <formula>5.3</formula>
    </cfRule>
  </conditionalFormatting>
  <conditionalFormatting sqref="AA14">
    <cfRule type="cellIs" dxfId="70" priority="37" operator="lessThanOrEqual">
      <formula>3.37</formula>
    </cfRule>
    <cfRule type="cellIs" dxfId="69" priority="38" operator="lessThanOrEqual">
      <formula>3.86</formula>
    </cfRule>
    <cfRule type="cellIs" dxfId="68" priority="39" operator="lessThanOrEqual">
      <formula>4.34</formula>
    </cfRule>
    <cfRule type="cellIs" dxfId="67" priority="40" operator="greaterThanOrEqual">
      <formula>6.27</formula>
    </cfRule>
    <cfRule type="cellIs" dxfId="66" priority="41" operator="greaterThanOrEqual">
      <formula>5.78</formula>
    </cfRule>
    <cfRule type="cellIs" dxfId="65" priority="42" operator="greaterThanOrEqual">
      <formula>5.3</formula>
    </cfRule>
  </conditionalFormatting>
  <conditionalFormatting sqref="AA17">
    <cfRule type="cellIs" dxfId="64" priority="31" operator="lessThanOrEqual">
      <formula>3.37</formula>
    </cfRule>
    <cfRule type="cellIs" dxfId="63" priority="32" operator="lessThanOrEqual">
      <formula>3.86</formula>
    </cfRule>
    <cfRule type="cellIs" dxfId="62" priority="33" operator="lessThanOrEqual">
      <formula>4.34</formula>
    </cfRule>
    <cfRule type="cellIs" dxfId="61" priority="34" operator="greaterThanOrEqual">
      <formula>6.27</formula>
    </cfRule>
    <cfRule type="cellIs" dxfId="60" priority="35" operator="greaterThanOrEqual">
      <formula>5.78</formula>
    </cfRule>
    <cfRule type="cellIs" dxfId="59" priority="36" operator="greaterThanOrEqual">
      <formula>5.3</formula>
    </cfRule>
  </conditionalFormatting>
  <conditionalFormatting sqref="AA20">
    <cfRule type="cellIs" dxfId="58" priority="25" operator="lessThanOrEqual">
      <formula>3.37</formula>
    </cfRule>
    <cfRule type="cellIs" dxfId="57" priority="26" operator="lessThanOrEqual">
      <formula>3.86</formula>
    </cfRule>
    <cfRule type="cellIs" dxfId="56" priority="27" operator="lessThanOrEqual">
      <formula>4.34</formula>
    </cfRule>
    <cfRule type="cellIs" dxfId="55" priority="28" operator="greaterThanOrEqual">
      <formula>6.27</formula>
    </cfRule>
    <cfRule type="cellIs" dxfId="54" priority="29" operator="greaterThanOrEqual">
      <formula>5.78</formula>
    </cfRule>
    <cfRule type="cellIs" dxfId="53" priority="30" operator="greaterThanOrEqual">
      <formula>5.3</formula>
    </cfRule>
  </conditionalFormatting>
  <conditionalFormatting sqref="AA23">
    <cfRule type="cellIs" dxfId="52" priority="19" operator="lessThanOrEqual">
      <formula>3.37</formula>
    </cfRule>
    <cfRule type="cellIs" dxfId="51" priority="20" operator="lessThanOrEqual">
      <formula>3.86</formula>
    </cfRule>
    <cfRule type="cellIs" dxfId="50" priority="21" operator="lessThanOrEqual">
      <formula>4.34</formula>
    </cfRule>
    <cfRule type="cellIs" dxfId="49" priority="22" operator="greaterThanOrEqual">
      <formula>6.27</formula>
    </cfRule>
    <cfRule type="cellIs" dxfId="48" priority="23" operator="greaterThanOrEqual">
      <formula>5.78</formula>
    </cfRule>
    <cfRule type="cellIs" dxfId="47" priority="24" operator="greaterThanOrEqual">
      <formula>5.3</formula>
    </cfRule>
  </conditionalFormatting>
  <conditionalFormatting sqref="AC11">
    <cfRule type="cellIs" dxfId="46" priority="13" operator="lessThanOrEqual">
      <formula>3.37</formula>
    </cfRule>
    <cfRule type="cellIs" dxfId="45" priority="14" operator="lessThanOrEqual">
      <formula>3.86</formula>
    </cfRule>
    <cfRule type="cellIs" dxfId="44" priority="15" operator="lessThanOrEqual">
      <formula>4.34</formula>
    </cfRule>
    <cfRule type="cellIs" dxfId="43" priority="16" operator="greaterThanOrEqual">
      <formula>6.27</formula>
    </cfRule>
    <cfRule type="cellIs" dxfId="42" priority="17" operator="greaterThanOrEqual">
      <formula>5.78</formula>
    </cfRule>
    <cfRule type="cellIs" dxfId="41" priority="18" operator="greaterThanOrEqual">
      <formula>5.3</formula>
    </cfRule>
  </conditionalFormatting>
  <conditionalFormatting sqref="AC14">
    <cfRule type="cellIs" dxfId="40" priority="7" operator="lessThanOrEqual">
      <formula>3.37</formula>
    </cfRule>
    <cfRule type="cellIs" dxfId="39" priority="8" operator="lessThanOrEqual">
      <formula>3.86</formula>
    </cfRule>
    <cfRule type="cellIs" dxfId="38" priority="9" operator="lessThanOrEqual">
      <formula>4.34</formula>
    </cfRule>
    <cfRule type="cellIs" dxfId="37" priority="10" operator="greaterThanOrEqual">
      <formula>6.27</formula>
    </cfRule>
    <cfRule type="cellIs" dxfId="36" priority="11" operator="greaterThanOrEqual">
      <formula>5.78</formula>
    </cfRule>
    <cfRule type="cellIs" dxfId="35" priority="12" operator="greaterThanOrEqual">
      <formula>5.3</formula>
    </cfRule>
  </conditionalFormatting>
  <conditionalFormatting sqref="AC17">
    <cfRule type="cellIs" dxfId="34" priority="1" operator="lessThanOrEqual">
      <formula>3.37</formula>
    </cfRule>
    <cfRule type="cellIs" dxfId="33" priority="2" operator="lessThanOrEqual">
      <formula>3.86</formula>
    </cfRule>
    <cfRule type="cellIs" dxfId="32" priority="3" operator="lessThanOrEqual">
      <formula>4.34</formula>
    </cfRule>
    <cfRule type="cellIs" dxfId="31" priority="4" operator="greaterThanOrEqual">
      <formula>6.27</formula>
    </cfRule>
    <cfRule type="cellIs" dxfId="30" priority="5" operator="greaterThanOrEqual">
      <formula>5.78</formula>
    </cfRule>
    <cfRule type="cellIs" dxfId="29" priority="6" operator="greaterThanOrEqual">
      <formula>5.3</formula>
    </cfRule>
  </conditionalFormatting>
  <hyperlinks>
    <hyperlink ref="A2" location="Contents!A1" display="Back to contents"/>
  </hyperlinks>
  <pageMargins left="0.7" right="0.7" top="0.75" bottom="0.75" header="0.3" footer="0.3"/>
  <pageSetup paperSize="9" scale="41"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AN103"/>
  <sheetViews>
    <sheetView showGridLines="0" zoomScaleNormal="100" workbookViewId="0">
      <pane xSplit="1" ySplit="5" topLeftCell="B88" activePane="bottomRight" state="frozen"/>
      <selection pane="topRight" activeCell="B1" sqref="B1"/>
      <selection pane="bottomLeft" activeCell="A6" sqref="A6"/>
      <selection pane="bottomRight" activeCell="C100" sqref="C100:K100"/>
    </sheetView>
  </sheetViews>
  <sheetFormatPr defaultRowHeight="15" x14ac:dyDescent="0.2"/>
  <cols>
    <col min="1" max="1" width="34.21875" bestFit="1" customWidth="1"/>
    <col min="2" max="40" width="8" customWidth="1"/>
  </cols>
  <sheetData>
    <row r="1" spans="1:40" ht="15.75" x14ac:dyDescent="0.25">
      <c r="A1" s="190" t="s">
        <v>114</v>
      </c>
    </row>
    <row r="2" spans="1:40" x14ac:dyDescent="0.2">
      <c r="A2" s="9" t="s">
        <v>27</v>
      </c>
    </row>
    <row r="4" spans="1:40" ht="15.75" thickBot="1" x14ac:dyDescent="0.25">
      <c r="B4" s="926" t="s">
        <v>6</v>
      </c>
      <c r="C4" s="926"/>
      <c r="D4" s="926"/>
      <c r="E4" s="926"/>
      <c r="F4" s="926"/>
      <c r="G4" s="926" t="s">
        <v>7</v>
      </c>
      <c r="H4" s="926"/>
      <c r="I4" s="926"/>
      <c r="J4" s="926"/>
      <c r="K4" s="926"/>
      <c r="L4" s="927" t="s">
        <v>8</v>
      </c>
      <c r="M4" s="926" t="s">
        <v>9</v>
      </c>
      <c r="N4" s="926"/>
      <c r="O4" s="926"/>
      <c r="P4" s="927" t="s">
        <v>10</v>
      </c>
      <c r="Q4" s="926" t="s">
        <v>11</v>
      </c>
      <c r="R4" s="926"/>
      <c r="S4" s="926"/>
      <c r="T4" s="926"/>
      <c r="U4" s="926"/>
      <c r="V4" s="926"/>
      <c r="W4" s="926"/>
      <c r="X4" s="926"/>
      <c r="Y4" s="926" t="s">
        <v>12</v>
      </c>
      <c r="Z4" s="926"/>
      <c r="AA4" s="926"/>
      <c r="AB4" s="926" t="s">
        <v>13</v>
      </c>
      <c r="AC4" s="926"/>
      <c r="AD4" s="926"/>
      <c r="AE4" s="926"/>
      <c r="AF4" s="67" t="s">
        <v>14</v>
      </c>
      <c r="AG4" s="926" t="s">
        <v>15</v>
      </c>
      <c r="AH4" s="926"/>
      <c r="AI4" s="926" t="s">
        <v>16</v>
      </c>
      <c r="AJ4" s="926"/>
      <c r="AK4" s="926"/>
      <c r="AL4" s="926"/>
      <c r="AM4" s="926" t="s">
        <v>17</v>
      </c>
      <c r="AN4" s="926"/>
    </row>
    <row r="5" spans="1:40" ht="149.25" customHeight="1" thickBot="1" x14ac:dyDescent="0.3">
      <c r="A5" s="63" t="s">
        <v>133</v>
      </c>
      <c r="B5" s="413" t="s">
        <v>441</v>
      </c>
      <c r="C5" s="413" t="s">
        <v>442</v>
      </c>
      <c r="D5" s="413" t="s">
        <v>443</v>
      </c>
      <c r="E5" s="413" t="s">
        <v>444</v>
      </c>
      <c r="F5" s="413" t="s">
        <v>445</v>
      </c>
      <c r="G5" s="413" t="s">
        <v>446</v>
      </c>
      <c r="H5" s="413" t="s">
        <v>447</v>
      </c>
      <c r="I5" s="413" t="s">
        <v>448</v>
      </c>
      <c r="J5" s="413" t="s">
        <v>449</v>
      </c>
      <c r="K5" s="413" t="s">
        <v>450</v>
      </c>
      <c r="L5" s="928"/>
      <c r="M5" s="413" t="s">
        <v>451</v>
      </c>
      <c r="N5" s="413" t="s">
        <v>452</v>
      </c>
      <c r="O5" s="413" t="s">
        <v>453</v>
      </c>
      <c r="P5" s="928"/>
      <c r="Q5" s="413" t="s">
        <v>454</v>
      </c>
      <c r="R5" s="413" t="s">
        <v>455</v>
      </c>
      <c r="S5" s="413" t="s">
        <v>456</v>
      </c>
      <c r="T5" s="413" t="s">
        <v>457</v>
      </c>
      <c r="U5" s="413" t="s">
        <v>458</v>
      </c>
      <c r="V5" s="413" t="s">
        <v>459</v>
      </c>
      <c r="W5" s="413" t="s">
        <v>460</v>
      </c>
      <c r="X5" s="413" t="s">
        <v>461</v>
      </c>
      <c r="Y5" s="413" t="s">
        <v>462</v>
      </c>
      <c r="Z5" s="413" t="s">
        <v>463</v>
      </c>
      <c r="AA5" s="413" t="s">
        <v>464</v>
      </c>
      <c r="AB5" s="413" t="s">
        <v>465</v>
      </c>
      <c r="AC5" s="413" t="s">
        <v>466</v>
      </c>
      <c r="AD5" s="413" t="s">
        <v>90</v>
      </c>
      <c r="AE5" s="413" t="s">
        <v>467</v>
      </c>
      <c r="AF5" s="413" t="s">
        <v>14</v>
      </c>
      <c r="AG5" s="413" t="s">
        <v>15</v>
      </c>
      <c r="AH5" s="413" t="s">
        <v>481</v>
      </c>
      <c r="AI5" s="413" t="s">
        <v>468</v>
      </c>
      <c r="AJ5" s="413" t="s">
        <v>469</v>
      </c>
      <c r="AK5" s="413" t="s">
        <v>470</v>
      </c>
      <c r="AL5" s="413" t="s">
        <v>471</v>
      </c>
      <c r="AM5" s="413" t="s">
        <v>17</v>
      </c>
      <c r="AN5" s="413" t="s">
        <v>472</v>
      </c>
    </row>
    <row r="6" spans="1:40" x14ac:dyDescent="0.2">
      <c r="A6" s="414" t="s">
        <v>134</v>
      </c>
      <c r="B6" s="393"/>
      <c r="C6" s="394"/>
      <c r="D6" s="394"/>
      <c r="E6" s="394"/>
      <c r="F6" s="394"/>
      <c r="G6" s="394"/>
      <c r="H6" s="394"/>
      <c r="I6" s="394"/>
      <c r="J6" s="394"/>
      <c r="K6" s="394"/>
      <c r="L6" s="394"/>
      <c r="M6" s="394"/>
      <c r="N6" s="394"/>
      <c r="O6" s="394"/>
      <c r="P6" s="394"/>
      <c r="Q6" s="394"/>
      <c r="R6" s="394"/>
      <c r="S6" s="394"/>
      <c r="T6" s="394"/>
      <c r="U6" s="394"/>
      <c r="V6" s="394"/>
      <c r="W6" s="394"/>
      <c r="X6" s="394"/>
      <c r="Y6" s="394"/>
      <c r="Z6" s="394"/>
      <c r="AA6" s="394"/>
      <c r="AB6" s="394"/>
      <c r="AC6" s="394"/>
      <c r="AD6" s="394"/>
      <c r="AE6" s="394"/>
      <c r="AF6" s="394"/>
      <c r="AG6" s="394"/>
      <c r="AH6" s="394"/>
      <c r="AI6" s="394"/>
      <c r="AJ6" s="394"/>
      <c r="AK6" s="394"/>
      <c r="AL6" s="394"/>
      <c r="AM6" s="395"/>
      <c r="AN6" s="396"/>
    </row>
    <row r="7" spans="1:40" ht="50.1" customHeight="1" x14ac:dyDescent="0.2">
      <c r="A7" s="415" t="s">
        <v>135</v>
      </c>
      <c r="B7" s="426">
        <v>1</v>
      </c>
      <c r="C7" s="427">
        <v>2</v>
      </c>
      <c r="D7" s="427">
        <v>0</v>
      </c>
      <c r="E7" s="427">
        <v>1</v>
      </c>
      <c r="F7" s="427">
        <v>2</v>
      </c>
      <c r="G7" s="427">
        <v>0</v>
      </c>
      <c r="H7" s="427">
        <v>0</v>
      </c>
      <c r="I7" s="427">
        <v>0</v>
      </c>
      <c r="J7" s="427">
        <v>0</v>
      </c>
      <c r="K7" s="427">
        <v>1</v>
      </c>
      <c r="L7" s="428">
        <v>1</v>
      </c>
      <c r="M7" s="428">
        <v>1</v>
      </c>
      <c r="N7" s="428">
        <v>0</v>
      </c>
      <c r="O7" s="428">
        <v>2</v>
      </c>
      <c r="P7" s="428">
        <v>1</v>
      </c>
      <c r="Q7" s="427">
        <v>2</v>
      </c>
      <c r="R7" s="427">
        <v>1</v>
      </c>
      <c r="S7" s="427">
        <v>0</v>
      </c>
      <c r="T7" s="427">
        <v>4</v>
      </c>
      <c r="U7" s="427">
        <v>2</v>
      </c>
      <c r="V7" s="427">
        <v>2</v>
      </c>
      <c r="W7" s="427">
        <v>3</v>
      </c>
      <c r="X7" s="427">
        <v>2</v>
      </c>
      <c r="Y7" s="428">
        <v>3</v>
      </c>
      <c r="Z7" s="428">
        <v>4</v>
      </c>
      <c r="AA7" s="428">
        <v>2</v>
      </c>
      <c r="AB7" s="428">
        <v>5</v>
      </c>
      <c r="AC7" s="428">
        <v>5</v>
      </c>
      <c r="AD7" s="428">
        <v>1</v>
      </c>
      <c r="AE7" s="428">
        <v>5</v>
      </c>
      <c r="AF7" s="428">
        <v>4</v>
      </c>
      <c r="AG7" s="428">
        <v>0</v>
      </c>
      <c r="AH7" s="428">
        <v>3</v>
      </c>
      <c r="AI7" s="428">
        <v>2</v>
      </c>
      <c r="AJ7" s="428">
        <v>0</v>
      </c>
      <c r="AK7" s="428">
        <v>0</v>
      </c>
      <c r="AL7" s="428">
        <v>3</v>
      </c>
      <c r="AM7" s="428">
        <v>2</v>
      </c>
      <c r="AN7" s="429">
        <v>2</v>
      </c>
    </row>
    <row r="8" spans="1:40" ht="50.1" customHeight="1" x14ac:dyDescent="0.2">
      <c r="A8" s="415" t="s">
        <v>136</v>
      </c>
      <c r="B8" s="430">
        <v>3</v>
      </c>
      <c r="C8" s="431">
        <v>1</v>
      </c>
      <c r="D8" s="428">
        <v>1</v>
      </c>
      <c r="E8" s="431">
        <v>0</v>
      </c>
      <c r="F8" s="432">
        <v>2</v>
      </c>
      <c r="G8" s="431">
        <v>1</v>
      </c>
      <c r="H8" s="432">
        <v>3</v>
      </c>
      <c r="I8" s="431">
        <v>2</v>
      </c>
      <c r="J8" s="432">
        <v>2</v>
      </c>
      <c r="K8" s="428">
        <v>0</v>
      </c>
      <c r="L8" s="432">
        <v>2</v>
      </c>
      <c r="M8" s="431">
        <v>1</v>
      </c>
      <c r="N8" s="432">
        <v>3</v>
      </c>
      <c r="O8" s="432">
        <v>1</v>
      </c>
      <c r="P8" s="431">
        <v>1</v>
      </c>
      <c r="Q8" s="428">
        <v>1</v>
      </c>
      <c r="R8" s="431">
        <v>2</v>
      </c>
      <c r="S8" s="431">
        <v>1</v>
      </c>
      <c r="T8" s="431">
        <v>1</v>
      </c>
      <c r="U8" s="432">
        <v>1</v>
      </c>
      <c r="V8" s="431">
        <v>1</v>
      </c>
      <c r="W8" s="428">
        <v>0</v>
      </c>
      <c r="X8" s="428">
        <v>0</v>
      </c>
      <c r="Y8" s="428">
        <v>0</v>
      </c>
      <c r="Z8" s="428">
        <v>1</v>
      </c>
      <c r="AA8" s="431">
        <v>1</v>
      </c>
      <c r="AB8" s="432">
        <v>2</v>
      </c>
      <c r="AC8" s="428">
        <v>0</v>
      </c>
      <c r="AD8" s="428">
        <v>0</v>
      </c>
      <c r="AE8" s="428">
        <v>0</v>
      </c>
      <c r="AF8" s="428">
        <v>0</v>
      </c>
      <c r="AG8" s="428">
        <v>0</v>
      </c>
      <c r="AH8" s="428">
        <v>0</v>
      </c>
      <c r="AI8" s="428">
        <v>0</v>
      </c>
      <c r="AJ8" s="428">
        <v>0</v>
      </c>
      <c r="AK8" s="431">
        <v>0</v>
      </c>
      <c r="AL8" s="428">
        <v>0</v>
      </c>
      <c r="AM8" s="433">
        <v>0</v>
      </c>
      <c r="AN8" s="429">
        <v>1</v>
      </c>
    </row>
    <row r="9" spans="1:40" ht="50.1" customHeight="1" x14ac:dyDescent="0.2">
      <c r="A9" s="415" t="s">
        <v>137</v>
      </c>
      <c r="B9" s="490">
        <v>0.2857142857142857</v>
      </c>
      <c r="C9" s="491">
        <v>7.6923076923076927E-2</v>
      </c>
      <c r="D9" s="491">
        <v>0</v>
      </c>
      <c r="E9" s="491">
        <v>0.33333333333333331</v>
      </c>
      <c r="F9" s="491">
        <v>0.22222222222222221</v>
      </c>
      <c r="G9" s="491">
        <v>0.2</v>
      </c>
      <c r="H9" s="491">
        <v>0</v>
      </c>
      <c r="I9" s="491">
        <v>6.25E-2</v>
      </c>
      <c r="J9" s="491">
        <v>0.125</v>
      </c>
      <c r="K9" s="491">
        <v>0.22222222222222221</v>
      </c>
      <c r="L9" s="491">
        <v>0</v>
      </c>
      <c r="M9" s="491">
        <v>0</v>
      </c>
      <c r="N9" s="491">
        <v>0.4</v>
      </c>
      <c r="O9" s="491">
        <v>0.33333333333333331</v>
      </c>
      <c r="P9" s="491">
        <v>0.14285714285714285</v>
      </c>
      <c r="Q9" s="491">
        <v>0.14285714285714285</v>
      </c>
      <c r="R9" s="491">
        <v>0.27272727272727271</v>
      </c>
      <c r="S9" s="491">
        <v>0.22222222222222221</v>
      </c>
      <c r="T9" s="491">
        <v>0.375</v>
      </c>
      <c r="U9" s="491">
        <v>0.2857142857142857</v>
      </c>
      <c r="V9" s="491">
        <v>0</v>
      </c>
      <c r="W9" s="491">
        <v>0.33333333333333331</v>
      </c>
      <c r="X9" s="491">
        <v>0</v>
      </c>
      <c r="Y9" s="491">
        <v>0</v>
      </c>
      <c r="Z9" s="491">
        <v>0.1111111111111111</v>
      </c>
      <c r="AA9" s="491">
        <v>0.4</v>
      </c>
      <c r="AB9" s="491">
        <v>0.14285714285714285</v>
      </c>
      <c r="AC9" s="491">
        <v>0.22222222222222221</v>
      </c>
      <c r="AD9" s="491">
        <v>0.25</v>
      </c>
      <c r="AE9" s="491">
        <v>0.33333333333333331</v>
      </c>
      <c r="AF9" s="491">
        <v>0.29411764705882354</v>
      </c>
      <c r="AG9" s="491">
        <v>0.3</v>
      </c>
      <c r="AH9" s="491">
        <v>0.22222222222222221</v>
      </c>
      <c r="AI9" s="491">
        <v>0.2</v>
      </c>
      <c r="AJ9" s="491">
        <v>0.11764705882352941</v>
      </c>
      <c r="AK9" s="491">
        <v>0.4</v>
      </c>
      <c r="AL9" s="491">
        <v>0.33333333333333331</v>
      </c>
      <c r="AM9" s="492">
        <v>0.33333333333333331</v>
      </c>
      <c r="AN9" s="493">
        <v>0.29411764705882354</v>
      </c>
    </row>
    <row r="10" spans="1:40" x14ac:dyDescent="0.2">
      <c r="A10" s="416" t="s">
        <v>138</v>
      </c>
      <c r="B10" s="397"/>
      <c r="C10" s="398"/>
      <c r="D10" s="398"/>
      <c r="E10" s="398"/>
      <c r="F10" s="398"/>
      <c r="G10" s="398"/>
      <c r="H10" s="398"/>
      <c r="I10" s="398"/>
      <c r="J10" s="398"/>
      <c r="K10" s="398"/>
      <c r="L10" s="398"/>
      <c r="M10" s="398"/>
      <c r="N10" s="398"/>
      <c r="O10" s="398"/>
      <c r="P10" s="398"/>
      <c r="Q10" s="398"/>
      <c r="R10" s="398"/>
      <c r="S10" s="398"/>
      <c r="T10" s="398"/>
      <c r="U10" s="398"/>
      <c r="V10" s="398"/>
      <c r="W10" s="398"/>
      <c r="X10" s="398"/>
      <c r="Y10" s="398"/>
      <c r="Z10" s="398"/>
      <c r="AA10" s="398"/>
      <c r="AB10" s="398"/>
      <c r="AC10" s="398"/>
      <c r="AD10" s="398"/>
      <c r="AE10" s="398"/>
      <c r="AF10" s="398"/>
      <c r="AG10" s="398"/>
      <c r="AH10" s="398"/>
      <c r="AI10" s="398"/>
      <c r="AJ10" s="398"/>
      <c r="AK10" s="398"/>
      <c r="AL10" s="398"/>
      <c r="AM10" s="399"/>
      <c r="AN10" s="400"/>
    </row>
    <row r="11" spans="1:40" ht="50.1" customHeight="1" x14ac:dyDescent="0.2">
      <c r="A11" s="415" t="s">
        <v>139</v>
      </c>
      <c r="B11" s="434">
        <f>'2c - Ofsted Inspection Results'!C19/'2c - Ofsted Inspection Results'!F19</f>
        <v>0.92307692307692313</v>
      </c>
      <c r="C11" s="428">
        <f>'2c - Ofsted Inspection Results'!C20/'2c - Ofsted Inspection Results'!F20</f>
        <v>0.84848484848484851</v>
      </c>
      <c r="D11" s="428">
        <f>'2c - Ofsted Inspection Results'!C21/'2c - Ofsted Inspection Results'!F21</f>
        <v>1</v>
      </c>
      <c r="E11" s="428">
        <f>'2c - Ofsted Inspection Results'!C22/'2c - Ofsted Inspection Results'!F22</f>
        <v>0.92</v>
      </c>
      <c r="F11" s="428">
        <f>'2c - Ofsted Inspection Results'!C23/'2c - Ofsted Inspection Results'!F23</f>
        <v>0.83333333333333337</v>
      </c>
      <c r="G11" s="428">
        <f>'2c - Ofsted Inspection Results'!C25/'2c - Ofsted Inspection Results'!F25</f>
        <v>0.875</v>
      </c>
      <c r="H11" s="428">
        <f>'2c - Ofsted Inspection Results'!C26/'2c - Ofsted Inspection Results'!F26</f>
        <v>0.5</v>
      </c>
      <c r="I11" s="428">
        <f>'2c - Ofsted Inspection Results'!C27/'2c - Ofsted Inspection Results'!F27</f>
        <v>0.94117647058823528</v>
      </c>
      <c r="J11" s="428">
        <f>'2c - Ofsted Inspection Results'!C28/'2c - Ofsted Inspection Results'!F28</f>
        <v>1</v>
      </c>
      <c r="K11" s="428">
        <f>'2c - Ofsted Inspection Results'!C29/'2c - Ofsted Inspection Results'!F29</f>
        <v>0.78260869565217395</v>
      </c>
      <c r="L11" s="428">
        <f>'2c - Ofsted Inspection Results'!C53/'2c - Ofsted Inspection Results'!F53</f>
        <v>0.88888888888888884</v>
      </c>
      <c r="M11" s="428">
        <f>'2c - Ofsted Inspection Results'!C7/'2c - Ofsted Inspection Results'!F7</f>
        <v>0.88235294117647056</v>
      </c>
      <c r="N11" s="428">
        <f>'2c - Ofsted Inspection Results'!C8/'2c - Ofsted Inspection Results'!F8</f>
        <v>0.72727272727272729</v>
      </c>
      <c r="O11" s="428">
        <f>'2c - Ofsted Inspection Results'!C9/'2c - Ofsted Inspection Results'!F9</f>
        <v>0.875</v>
      </c>
      <c r="P11" s="428">
        <f>'2c - Ofsted Inspection Results'!C51/'2c - Ofsted Inspection Results'!F51</f>
        <v>0.68421052631578949</v>
      </c>
      <c r="Q11" s="428">
        <f>'2c - Ofsted Inspection Results'!C31/'2c - Ofsted Inspection Results'!F31</f>
        <v>0.76923076923076927</v>
      </c>
      <c r="R11" s="428">
        <f>'2c - Ofsted Inspection Results'!C32/'2c - Ofsted Inspection Results'!F32</f>
        <v>0.88461538461538458</v>
      </c>
      <c r="S11" s="428">
        <f>'2c - Ofsted Inspection Results'!C33/'2c - Ofsted Inspection Results'!F33</f>
        <v>0.78260869565217395</v>
      </c>
      <c r="T11" s="428">
        <f>'2c - Ofsted Inspection Results'!C34/'2c - Ofsted Inspection Results'!F34</f>
        <v>1</v>
      </c>
      <c r="U11" s="428">
        <f>'2c - Ofsted Inspection Results'!C35/'2c - Ofsted Inspection Results'!F35</f>
        <v>0.83333333333333337</v>
      </c>
      <c r="V11" s="428">
        <f>'2c - Ofsted Inspection Results'!C36/'2c - Ofsted Inspection Results'!F36</f>
        <v>0.73684210526315785</v>
      </c>
      <c r="W11" s="428">
        <f>'2c - Ofsted Inspection Results'!C37/'2c - Ofsted Inspection Results'!F37</f>
        <v>0.75</v>
      </c>
      <c r="X11" s="428">
        <f>'2c - Ofsted Inspection Results'!C38/'2c - Ofsted Inspection Results'!F38</f>
        <v>0.72222222222222221</v>
      </c>
      <c r="Y11" s="428">
        <f>'2c - Ofsted Inspection Results'!C40/'2c - Ofsted Inspection Results'!F40</f>
        <v>0.90909090909090906</v>
      </c>
      <c r="Z11" s="428">
        <f>'2c - Ofsted Inspection Results'!C41/'2c - Ofsted Inspection Results'!F41</f>
        <v>0.88235294117647056</v>
      </c>
      <c r="AA11" s="428">
        <f>'2c - Ofsted Inspection Results'!C42/'2c - Ofsted Inspection Results'!F42</f>
        <v>0.77272727272727271</v>
      </c>
      <c r="AB11" s="428">
        <f>'2c - Ofsted Inspection Results'!C44/'2c - Ofsted Inspection Results'!F44</f>
        <v>0.90476190476190477</v>
      </c>
      <c r="AC11" s="428">
        <f>'2c - Ofsted Inspection Results'!C45/'2c - Ofsted Inspection Results'!F45</f>
        <v>0.66666666666666663</v>
      </c>
      <c r="AD11" s="428">
        <f>'2c - Ofsted Inspection Results'!C46/'2c - Ofsted Inspection Results'!F46</f>
        <v>0.77777777777777779</v>
      </c>
      <c r="AE11" s="428">
        <f>'2c - Ofsted Inspection Results'!C47/'2c - Ofsted Inspection Results'!F47</f>
        <v>0.9</v>
      </c>
      <c r="AF11" s="428">
        <f>'2c - Ofsted Inspection Results'!C49/'2c - Ofsted Inspection Results'!F49</f>
        <v>0.8</v>
      </c>
      <c r="AG11" s="428">
        <f>'2c - Ofsted Inspection Results'!C11/'2c - Ofsted Inspection Results'!F11</f>
        <v>0.75</v>
      </c>
      <c r="AH11" s="428">
        <f>'2c - Ofsted Inspection Results'!C12/'2c - Ofsted Inspection Results'!F12</f>
        <v>0.7857142857142857</v>
      </c>
      <c r="AI11" s="428">
        <f>'2c - Ofsted Inspection Results'!C14/'2c - Ofsted Inspection Results'!F14</f>
        <v>0.8125</v>
      </c>
      <c r="AJ11" s="428">
        <f>'2c - Ofsted Inspection Results'!C15/'2c - Ofsted Inspection Results'!F15</f>
        <v>0.967741935483871</v>
      </c>
      <c r="AK11" s="428">
        <f>'2c - Ofsted Inspection Results'!C16/'2c - Ofsted Inspection Results'!F16</f>
        <v>0.8571428571428571</v>
      </c>
      <c r="AL11" s="428">
        <f>'2c - Ofsted Inspection Results'!C17/'2c - Ofsted Inspection Results'!F17</f>
        <v>0.7</v>
      </c>
      <c r="AM11" s="435">
        <f>'2c - Ofsted Inspection Results'!C55/'2c - Ofsted Inspection Results'!F55</f>
        <v>0.90476190476190477</v>
      </c>
      <c r="AN11" s="429">
        <f>'2c - Ofsted Inspection Results'!C56/'2c - Ofsted Inspection Results'!F56</f>
        <v>0.78787878787878785</v>
      </c>
    </row>
    <row r="12" spans="1:40" ht="50.1" customHeight="1" x14ac:dyDescent="0.2">
      <c r="A12" s="415" t="s">
        <v>140</v>
      </c>
      <c r="B12" s="434">
        <v>0.8571428571428571</v>
      </c>
      <c r="C12" s="428">
        <v>0.23076923076923078</v>
      </c>
      <c r="D12" s="428">
        <v>0.2857142857142857</v>
      </c>
      <c r="E12" s="428">
        <v>0.58333333333333337</v>
      </c>
      <c r="F12" s="428">
        <v>0.55555555555555558</v>
      </c>
      <c r="G12" s="428">
        <v>0.4</v>
      </c>
      <c r="H12" s="428">
        <v>0.33333333333333331</v>
      </c>
      <c r="I12" s="428">
        <v>0.4375</v>
      </c>
      <c r="J12" s="428">
        <v>0.25</v>
      </c>
      <c r="K12" s="428">
        <v>0.22222222222222221</v>
      </c>
      <c r="L12" s="428">
        <v>0.2</v>
      </c>
      <c r="M12" s="428">
        <v>0.16666666666666666</v>
      </c>
      <c r="N12" s="428">
        <v>0.6</v>
      </c>
      <c r="O12" s="428">
        <v>0.66666666666666663</v>
      </c>
      <c r="P12" s="428">
        <v>0.42857142857142855</v>
      </c>
      <c r="Q12" s="428">
        <v>0.42857142857142855</v>
      </c>
      <c r="R12" s="428">
        <v>0.45454545454545453</v>
      </c>
      <c r="S12" s="428">
        <v>0.44444444444444442</v>
      </c>
      <c r="T12" s="428">
        <v>0.375</v>
      </c>
      <c r="U12" s="428">
        <v>0.42857142857142855</v>
      </c>
      <c r="V12" s="428">
        <v>0.33333333333333331</v>
      </c>
      <c r="W12" s="428">
        <v>0.16666666666666666</v>
      </c>
      <c r="X12" s="428">
        <v>0.16666666666666666</v>
      </c>
      <c r="Y12" s="428">
        <v>0.66666666666666663</v>
      </c>
      <c r="Z12" s="428">
        <v>0.66666666666666663</v>
      </c>
      <c r="AA12" s="428">
        <v>0.4</v>
      </c>
      <c r="AB12" s="428">
        <v>0.42857142857142855</v>
      </c>
      <c r="AC12" s="428">
        <v>0.44444444444444442</v>
      </c>
      <c r="AD12" s="428">
        <v>0.25</v>
      </c>
      <c r="AE12" s="428">
        <v>0.44444444444444442</v>
      </c>
      <c r="AF12" s="428">
        <v>0.58823529411764708</v>
      </c>
      <c r="AG12" s="428">
        <v>0.2</v>
      </c>
      <c r="AH12" s="428">
        <v>0.1111111111111111</v>
      </c>
      <c r="AI12" s="428">
        <v>0.2</v>
      </c>
      <c r="AJ12" s="428">
        <v>0.41176470588235292</v>
      </c>
      <c r="AK12" s="428">
        <v>0.6</v>
      </c>
      <c r="AL12" s="428">
        <v>0.33333333333333331</v>
      </c>
      <c r="AM12" s="435">
        <v>0.33333333333333331</v>
      </c>
      <c r="AN12" s="429">
        <v>0.35294117647058826</v>
      </c>
    </row>
    <row r="13" spans="1:40" ht="50.1" customHeight="1" x14ac:dyDescent="0.2">
      <c r="A13" s="415" t="s">
        <v>141</v>
      </c>
      <c r="B13" s="434">
        <v>0.5714285714285714</v>
      </c>
      <c r="C13" s="428">
        <v>0.53846153846153844</v>
      </c>
      <c r="D13" s="428">
        <v>0.5714285714285714</v>
      </c>
      <c r="E13" s="428">
        <v>0.41666666666666669</v>
      </c>
      <c r="F13" s="428">
        <v>0.55555555555555558</v>
      </c>
      <c r="G13" s="428">
        <v>0.4</v>
      </c>
      <c r="H13" s="428">
        <v>0.66666666666666663</v>
      </c>
      <c r="I13" s="428">
        <v>0.4375</v>
      </c>
      <c r="J13" s="428">
        <v>0.375</v>
      </c>
      <c r="K13" s="428">
        <v>0.22222222222222221</v>
      </c>
      <c r="L13" s="428">
        <v>0.3</v>
      </c>
      <c r="M13" s="428">
        <v>0.16666666666666666</v>
      </c>
      <c r="N13" s="428">
        <v>0.6</v>
      </c>
      <c r="O13" s="428">
        <v>0.66666666666666663</v>
      </c>
      <c r="P13" s="428">
        <v>0.42857142857142855</v>
      </c>
      <c r="Q13" s="428">
        <v>0.2857142857142857</v>
      </c>
      <c r="R13" s="428">
        <v>0.54545454545454541</v>
      </c>
      <c r="S13" s="428">
        <v>0.33333333333333331</v>
      </c>
      <c r="T13" s="428">
        <v>0.5</v>
      </c>
      <c r="U13" s="428">
        <v>0.42857142857142855</v>
      </c>
      <c r="V13" s="428">
        <v>0.33333333333333331</v>
      </c>
      <c r="W13" s="428">
        <v>0.16666666666666666</v>
      </c>
      <c r="X13" s="428">
        <v>0.33333333333333331</v>
      </c>
      <c r="Y13" s="428">
        <v>0.83333333333333337</v>
      </c>
      <c r="Z13" s="428">
        <v>0.1111111111111111</v>
      </c>
      <c r="AA13" s="428">
        <v>0.4</v>
      </c>
      <c r="AB13" s="428">
        <v>0.7142857142857143</v>
      </c>
      <c r="AC13" s="428">
        <v>0.55555555555555558</v>
      </c>
      <c r="AD13" s="428">
        <v>0.5</v>
      </c>
      <c r="AE13" s="428">
        <v>0.55555555555555558</v>
      </c>
      <c r="AF13" s="428">
        <v>0.52941176470588236</v>
      </c>
      <c r="AG13" s="428">
        <v>0.3</v>
      </c>
      <c r="AH13" s="428">
        <v>0.22222222222222221</v>
      </c>
      <c r="AI13" s="428">
        <v>0.6</v>
      </c>
      <c r="AJ13" s="428">
        <v>0.47058823529411764</v>
      </c>
      <c r="AK13" s="428">
        <v>0.8</v>
      </c>
      <c r="AL13" s="428">
        <v>0.66666666666666663</v>
      </c>
      <c r="AM13" s="435">
        <v>0.66666666666666663</v>
      </c>
      <c r="AN13" s="429">
        <v>0.52941176470588236</v>
      </c>
    </row>
    <row r="14" spans="1:40" ht="50.1" customHeight="1" x14ac:dyDescent="0.2">
      <c r="A14" s="415" t="s">
        <v>253</v>
      </c>
      <c r="B14" s="434">
        <v>1.4970000000000001</v>
      </c>
      <c r="C14" s="428">
        <v>0.749</v>
      </c>
      <c r="D14" s="428">
        <v>0.50800000000000001</v>
      </c>
      <c r="E14" s="428">
        <v>0.71599999999999997</v>
      </c>
      <c r="F14" s="428">
        <v>0.52500000000000002</v>
      </c>
      <c r="G14" s="428">
        <v>1.0449999999999999</v>
      </c>
      <c r="H14" s="428">
        <v>0.50800000000000001</v>
      </c>
      <c r="I14" s="428">
        <v>0.86</v>
      </c>
      <c r="J14" s="428">
        <v>0.93200000000000005</v>
      </c>
      <c r="K14" s="428">
        <v>1.22</v>
      </c>
      <c r="L14" s="428">
        <v>0.90700000000000003</v>
      </c>
      <c r="M14" s="428">
        <v>0.65400000000000003</v>
      </c>
      <c r="N14" s="428">
        <v>1.1160000000000001</v>
      </c>
      <c r="O14" s="428">
        <v>0.47499999999999998</v>
      </c>
      <c r="P14" s="428">
        <v>0.98499999999999999</v>
      </c>
      <c r="Q14" s="428">
        <v>0.56100000000000005</v>
      </c>
      <c r="R14" s="428">
        <v>0.85399999999999998</v>
      </c>
      <c r="S14" s="428">
        <v>0.79100000000000004</v>
      </c>
      <c r="T14" s="428">
        <v>1.121</v>
      </c>
      <c r="U14" s="428">
        <v>0.66500000000000004</v>
      </c>
      <c r="V14" s="428">
        <v>0.56499999999999995</v>
      </c>
      <c r="W14" s="428">
        <v>0.73399999999999999</v>
      </c>
      <c r="X14" s="428">
        <v>0.82899999999999996</v>
      </c>
      <c r="Y14" s="428">
        <v>0.89800000000000002</v>
      </c>
      <c r="Z14" s="428">
        <v>1.1299999999999999</v>
      </c>
      <c r="AA14" s="428">
        <v>1.5109999999999999</v>
      </c>
      <c r="AB14" s="428">
        <v>1.0029999999999999</v>
      </c>
      <c r="AC14" s="428">
        <v>1.337</v>
      </c>
      <c r="AD14" s="428">
        <v>1.0509999999999999</v>
      </c>
      <c r="AE14" s="428">
        <v>1.3089999999999999</v>
      </c>
      <c r="AF14" s="428">
        <v>1.028</v>
      </c>
      <c r="AG14" s="428">
        <v>1.494</v>
      </c>
      <c r="AH14" s="428">
        <v>1.629</v>
      </c>
      <c r="AI14" s="428">
        <v>1.6779999999999999</v>
      </c>
      <c r="AJ14" s="428">
        <v>1.1279999999999999</v>
      </c>
      <c r="AK14" s="428">
        <v>1.073</v>
      </c>
      <c r="AL14" s="428">
        <v>0.93200000000000005</v>
      </c>
      <c r="AM14" s="435">
        <v>1.2569999999999999</v>
      </c>
      <c r="AN14" s="429">
        <v>0.94399999999999995</v>
      </c>
    </row>
    <row r="15" spans="1:40" x14ac:dyDescent="0.2">
      <c r="A15" s="416" t="s">
        <v>142</v>
      </c>
      <c r="B15" s="397"/>
      <c r="C15" s="398"/>
      <c r="D15" s="398"/>
      <c r="E15" s="398"/>
      <c r="F15" s="398"/>
      <c r="G15" s="398"/>
      <c r="H15" s="398"/>
      <c r="I15" s="398"/>
      <c r="J15" s="398"/>
      <c r="K15" s="398"/>
      <c r="L15" s="398"/>
      <c r="M15" s="398"/>
      <c r="N15" s="398"/>
      <c r="O15" s="398"/>
      <c r="P15" s="398"/>
      <c r="Q15" s="398"/>
      <c r="R15" s="398"/>
      <c r="S15" s="398"/>
      <c r="T15" s="398"/>
      <c r="U15" s="398"/>
      <c r="V15" s="398"/>
      <c r="W15" s="398"/>
      <c r="X15" s="398"/>
      <c r="Y15" s="398"/>
      <c r="Z15" s="398"/>
      <c r="AA15" s="398"/>
      <c r="AB15" s="398"/>
      <c r="AC15" s="398"/>
      <c r="AD15" s="398"/>
      <c r="AE15" s="398"/>
      <c r="AF15" s="398"/>
      <c r="AG15" s="398"/>
      <c r="AH15" s="398"/>
      <c r="AI15" s="398"/>
      <c r="AJ15" s="398"/>
      <c r="AK15" s="398"/>
      <c r="AL15" s="398"/>
      <c r="AM15" s="399"/>
      <c r="AN15" s="400"/>
    </row>
    <row r="16" spans="1:40" ht="50.1" customHeight="1" x14ac:dyDescent="0.2">
      <c r="A16" s="415" t="s">
        <v>163</v>
      </c>
      <c r="B16" s="436">
        <v>2</v>
      </c>
      <c r="C16" s="437">
        <v>0</v>
      </c>
      <c r="D16" s="437">
        <v>0</v>
      </c>
      <c r="E16" s="437">
        <v>2</v>
      </c>
      <c r="F16" s="437">
        <v>0</v>
      </c>
      <c r="G16" s="437">
        <v>4</v>
      </c>
      <c r="H16" s="437">
        <v>3</v>
      </c>
      <c r="I16" s="437">
        <v>0</v>
      </c>
      <c r="J16" s="437">
        <v>2</v>
      </c>
      <c r="K16" s="437">
        <v>5</v>
      </c>
      <c r="L16" s="428">
        <v>5</v>
      </c>
      <c r="M16" s="437">
        <v>1</v>
      </c>
      <c r="N16" s="437">
        <v>0</v>
      </c>
      <c r="O16" s="437">
        <v>1</v>
      </c>
      <c r="P16" s="428">
        <v>6</v>
      </c>
      <c r="Q16" s="437">
        <v>1</v>
      </c>
      <c r="R16" s="437">
        <v>0</v>
      </c>
      <c r="S16" s="437">
        <v>2</v>
      </c>
      <c r="T16" s="437">
        <v>0</v>
      </c>
      <c r="U16" s="437">
        <v>0</v>
      </c>
      <c r="V16" s="437">
        <v>1</v>
      </c>
      <c r="W16" s="437">
        <v>1</v>
      </c>
      <c r="X16" s="437">
        <v>0</v>
      </c>
      <c r="Y16" s="428">
        <v>0</v>
      </c>
      <c r="Z16" s="428">
        <v>0</v>
      </c>
      <c r="AA16" s="428">
        <v>0</v>
      </c>
      <c r="AB16" s="428">
        <v>0</v>
      </c>
      <c r="AC16" s="428">
        <v>0</v>
      </c>
      <c r="AD16" s="428">
        <v>0</v>
      </c>
      <c r="AE16" s="428">
        <v>0</v>
      </c>
      <c r="AF16" s="428">
        <v>0</v>
      </c>
      <c r="AG16" s="428">
        <v>0</v>
      </c>
      <c r="AH16" s="428">
        <v>0</v>
      </c>
      <c r="AI16" s="437">
        <v>2</v>
      </c>
      <c r="AJ16" s="437">
        <v>1</v>
      </c>
      <c r="AK16" s="437">
        <v>1</v>
      </c>
      <c r="AL16" s="437">
        <v>1</v>
      </c>
      <c r="AM16" s="428">
        <v>0</v>
      </c>
      <c r="AN16" s="429">
        <v>1</v>
      </c>
    </row>
    <row r="17" spans="1:40" ht="50.1" customHeight="1" x14ac:dyDescent="0.2">
      <c r="A17" s="415" t="s">
        <v>143</v>
      </c>
      <c r="B17" s="426">
        <v>0.85365853658536583</v>
      </c>
      <c r="C17" s="427">
        <v>0.90909090909090906</v>
      </c>
      <c r="D17" s="427">
        <v>0.72727272727272729</v>
      </c>
      <c r="E17" s="427">
        <v>0.875</v>
      </c>
      <c r="F17" s="427">
        <v>0.7</v>
      </c>
      <c r="G17" s="427">
        <v>0.85416666666666663</v>
      </c>
      <c r="H17" s="427">
        <v>0.87012987012987009</v>
      </c>
      <c r="I17" s="427">
        <v>0.92</v>
      </c>
      <c r="J17" s="427">
        <v>0.86956521739130432</v>
      </c>
      <c r="K17" s="427">
        <v>0.86075949367088611</v>
      </c>
      <c r="L17" s="428">
        <v>0.77108433734939763</v>
      </c>
      <c r="M17" s="427">
        <v>0.86440677966101698</v>
      </c>
      <c r="N17" s="427">
        <v>0.61904761904761907</v>
      </c>
      <c r="O17" s="427">
        <v>0.79487179487179482</v>
      </c>
      <c r="P17" s="428">
        <v>0.85</v>
      </c>
      <c r="Q17" s="427">
        <v>0.77700000000000002</v>
      </c>
      <c r="R17" s="427">
        <v>0.81818181818181823</v>
      </c>
      <c r="S17" s="427">
        <v>0.83333333333333337</v>
      </c>
      <c r="T17" s="427">
        <v>1</v>
      </c>
      <c r="U17" s="427">
        <v>0.77272727272727271</v>
      </c>
      <c r="V17" s="427">
        <v>0.78048780487804881</v>
      </c>
      <c r="W17" s="427">
        <v>0.81355932203389836</v>
      </c>
      <c r="X17" s="427">
        <v>0.6071428571428571</v>
      </c>
      <c r="Y17" s="427">
        <v>0.90476190476190477</v>
      </c>
      <c r="Z17" s="427">
        <v>0.84210526315789469</v>
      </c>
      <c r="AA17" s="427">
        <v>0.84210526315789469</v>
      </c>
      <c r="AB17" s="427">
        <v>0.89655172413793105</v>
      </c>
      <c r="AC17" s="427">
        <v>0.90909090909090906</v>
      </c>
      <c r="AD17" s="427">
        <v>0.75757575757575757</v>
      </c>
      <c r="AE17" s="427">
        <v>0.83333333333333337</v>
      </c>
      <c r="AF17" s="428">
        <v>0.70370370370370372</v>
      </c>
      <c r="AG17" s="427">
        <v>0.63636363636363635</v>
      </c>
      <c r="AH17" s="427">
        <v>0.90909090909090906</v>
      </c>
      <c r="AI17" s="427">
        <v>0.82608695652173914</v>
      </c>
      <c r="AJ17" s="427">
        <v>0.92452830188679247</v>
      </c>
      <c r="AK17" s="427">
        <v>0.88571428571428568</v>
      </c>
      <c r="AL17" s="427">
        <v>0.88372093023255816</v>
      </c>
      <c r="AM17" s="427">
        <v>0.89130434782608692</v>
      </c>
      <c r="AN17" s="438">
        <v>0.73529411764705888</v>
      </c>
    </row>
    <row r="18" spans="1:40" ht="50.1" customHeight="1" x14ac:dyDescent="0.2">
      <c r="A18" s="415" t="s">
        <v>144</v>
      </c>
      <c r="B18" s="434">
        <v>0.71599999999999997</v>
      </c>
      <c r="C18" s="428">
        <v>0.96099999999999997</v>
      </c>
      <c r="D18" s="428">
        <v>0.84699999999999998</v>
      </c>
      <c r="E18" s="428">
        <v>0.58699999999999997</v>
      </c>
      <c r="F18" s="428">
        <v>0.88200000000000001</v>
      </c>
      <c r="G18" s="428">
        <v>0.44899999999999995</v>
      </c>
      <c r="H18" s="428">
        <v>0.26800000000000002</v>
      </c>
      <c r="I18" s="428">
        <v>0.66399999999999992</v>
      </c>
      <c r="J18" s="428">
        <v>0.42400000000000004</v>
      </c>
      <c r="K18" s="428">
        <v>0.59899999999999998</v>
      </c>
      <c r="L18" s="428">
        <v>0.56600000000000006</v>
      </c>
      <c r="M18" s="428">
        <v>0.22099999999999997</v>
      </c>
      <c r="N18" s="428">
        <v>0.80800000000000005</v>
      </c>
      <c r="O18" s="428">
        <v>0.6</v>
      </c>
      <c r="P18" s="428">
        <v>0.62</v>
      </c>
      <c r="Q18" s="428">
        <v>0.47399999999999998</v>
      </c>
      <c r="R18" s="428">
        <v>0.58899999999999997</v>
      </c>
      <c r="S18" s="428">
        <v>0.48099999999999998</v>
      </c>
      <c r="T18" s="428">
        <v>0.70300000000000007</v>
      </c>
      <c r="U18" s="428">
        <v>0.72499999999999998</v>
      </c>
      <c r="V18" s="428">
        <v>0.41200000000000003</v>
      </c>
      <c r="W18" s="428">
        <v>0.38</v>
      </c>
      <c r="X18" s="428">
        <v>0.50600000000000001</v>
      </c>
      <c r="Y18" s="428">
        <v>0.67599999999999993</v>
      </c>
      <c r="Z18" s="428">
        <v>0.64100000000000001</v>
      </c>
      <c r="AA18" s="428">
        <v>0.44399999999999995</v>
      </c>
      <c r="AB18" s="428">
        <v>0.751</v>
      </c>
      <c r="AC18" s="428">
        <v>0.43500000000000005</v>
      </c>
      <c r="AD18" s="428">
        <v>0.69100000000000006</v>
      </c>
      <c r="AE18" s="428">
        <v>0.67999999999999994</v>
      </c>
      <c r="AF18" s="428">
        <v>0.83899999999999997</v>
      </c>
      <c r="AG18" s="428">
        <v>0.59399999999999997</v>
      </c>
      <c r="AH18" s="428">
        <v>0.44799999999999995</v>
      </c>
      <c r="AI18" s="428">
        <v>0.53600000000000003</v>
      </c>
      <c r="AJ18" s="428">
        <v>0.57400000000000007</v>
      </c>
      <c r="AK18" s="428">
        <v>0.51900000000000002</v>
      </c>
      <c r="AL18" s="428">
        <v>0.24299999999999999</v>
      </c>
      <c r="AM18" s="435">
        <v>0.48399999999999999</v>
      </c>
      <c r="AN18" s="429">
        <v>0.70199999999999996</v>
      </c>
    </row>
    <row r="19" spans="1:40" ht="50.1" customHeight="1" x14ac:dyDescent="0.2">
      <c r="A19" s="415" t="s">
        <v>145</v>
      </c>
      <c r="B19" s="434">
        <f>('2a - All Providers Data'!L20/'1a - Population'!O7)*100</f>
        <v>0</v>
      </c>
      <c r="C19" s="428">
        <f>('2a - All Providers Data'!L21/'1a - Population'!O8)*100</f>
        <v>13.306451612903224</v>
      </c>
      <c r="D19" s="428">
        <f>('2a - All Providers Data'!L22/'1a - Population'!O9)*100</f>
        <v>4.0944881889763778</v>
      </c>
      <c r="E19" s="428">
        <f>('2a - All Providers Data'!L23/'1a - Population'!O10)*100</f>
        <v>5.5603822762814943</v>
      </c>
      <c r="F19" s="428">
        <f>('2a - All Providers Data'!L24/'1a - Population'!O11)*100</f>
        <v>0</v>
      </c>
      <c r="G19" s="428">
        <f>('2a - All Providers Data'!L26/'1a - Population'!O13)*100</f>
        <v>9.6234309623430967</v>
      </c>
      <c r="H19" s="428">
        <f>('2a - All Providers Data'!L27/'1a - Population'!O14)*100</f>
        <v>0</v>
      </c>
      <c r="I19" s="428">
        <f>('2a - All Providers Data'!L28/'1a - Population'!O15)*100</f>
        <v>4.3209876543209873</v>
      </c>
      <c r="J19" s="428">
        <f>('2a - All Providers Data'!L29/'1a - Population'!O16)*100</f>
        <v>3.2553407934893182</v>
      </c>
      <c r="K19" s="428">
        <f>('2a - All Providers Data'!L30/'1a - Population'!O17)*100</f>
        <v>6.447688564476886</v>
      </c>
      <c r="L19" s="428">
        <f>('2a - All Providers Data'!L54/'1a - Population'!O19)*100</f>
        <v>0</v>
      </c>
      <c r="M19" s="428">
        <f>('2a - All Providers Data'!L8/'1a - Population'!O21)*100</f>
        <v>0</v>
      </c>
      <c r="N19" s="428">
        <f>('2a - All Providers Data'!L9/'1a - Population'!O22)*100</f>
        <v>0</v>
      </c>
      <c r="O19" s="428">
        <f>('2a - All Providers Data'!L10/'1a - Population'!O23)*100</f>
        <v>3.6613272311212817</v>
      </c>
      <c r="P19" s="428">
        <f>('2a - All Providers Data'!L52/'1a - Population'!O25)*100</f>
        <v>3.7313432835820892</v>
      </c>
      <c r="Q19" s="428">
        <f>('2a - All Providers Data'!L32/'1a - Population'!O27)*100</f>
        <v>6.0935799782372149</v>
      </c>
      <c r="R19" s="428">
        <f>('2a - All Providers Data'!L33/'1a - Population'!O28)*100</f>
        <v>11.299435028248588</v>
      </c>
      <c r="S19" s="428">
        <f>('2a - All Providers Data'!L34/'1a - Population'!O29)*100</f>
        <v>5.4292002934702861</v>
      </c>
      <c r="T19" s="428">
        <f>('2a - All Providers Data'!L35/'1a - Population'!O30)*100</f>
        <v>18.018018018018019</v>
      </c>
      <c r="U19" s="428">
        <f>('2a - All Providers Data'!L36/'1a - Population'!O31)*100</f>
        <v>2.2692889561270801</v>
      </c>
      <c r="V19" s="428">
        <f>('2a - All Providers Data'!L37/'1a - Population'!O32)*100</f>
        <v>0</v>
      </c>
      <c r="W19" s="428">
        <f>('2a - All Providers Data'!L38/'1a - Population'!O33)*100</f>
        <v>2.5559105431309903</v>
      </c>
      <c r="X19" s="428">
        <f>('2a - All Providers Data'!L39/'1a - Population'!O34)*100</f>
        <v>2.9379760609357999</v>
      </c>
      <c r="Y19" s="428">
        <f>('2a - All Providers Data'!L41/'1a - Population'!O36)*100</f>
        <v>3.1413612565445024</v>
      </c>
      <c r="Z19" s="428">
        <f>('2a - All Providers Data'!L42/'1a - Population'!O37)*100</f>
        <v>5.1522248243559723</v>
      </c>
      <c r="AA19" s="428">
        <f>('2a - All Providers Data'!L43/'1a - Population'!O38)*100</f>
        <v>22.310405643738974</v>
      </c>
      <c r="AB19" s="428">
        <f>('2a - All Providers Data'!L45/'1a - Population'!O40)*100</f>
        <v>0</v>
      </c>
      <c r="AC19" s="428">
        <f>('2a - All Providers Data'!L46/'1a - Population'!O41)*100</f>
        <v>7.5201432408236348</v>
      </c>
      <c r="AD19" s="428">
        <f>('2a - All Providers Data'!L47/'1a - Population'!O42)*100</f>
        <v>1.6038492381716118</v>
      </c>
      <c r="AE19" s="428">
        <f>('2a - All Providers Data'!L48/'1a - Population'!O43)*100</f>
        <v>8.0246913580246915</v>
      </c>
      <c r="AF19" s="428">
        <f>('2a - All Providers Data'!L50/'1a - Population'!O45)*100</f>
        <v>12.931034482758621</v>
      </c>
      <c r="AG19" s="428">
        <f>('2a - All Providers Data'!L12/'1a - Population'!O47)*100</f>
        <v>15.737051792828685</v>
      </c>
      <c r="AH19" s="428">
        <f>('2a - All Providers Data'!L13/'1a - Population'!O48)*100</f>
        <v>14.372163388804839</v>
      </c>
      <c r="AI19" s="428">
        <f>('2a - All Providers Data'!L15/'1a - Population'!O50)*100</f>
        <v>5.526036131774708</v>
      </c>
      <c r="AJ19" s="428">
        <f>('2a - All Providers Data'!L16/'1a - Population'!O51)*100</f>
        <v>2.5922233300099702</v>
      </c>
      <c r="AK19" s="428">
        <f>('2a - All Providers Data'!L17/'1a - Population'!O52)*100</f>
        <v>0.48076923076923078</v>
      </c>
      <c r="AL19" s="428">
        <f>('2a - All Providers Data'!L18/'1a - Population'!O53)*100</f>
        <v>4.562043795620438</v>
      </c>
      <c r="AM19" s="435">
        <f>('2a - All Providers Data'!L56/'1a - Population'!O55)*100</f>
        <v>4.7987616099071211</v>
      </c>
      <c r="AN19" s="429">
        <f>('2a - All Providers Data'!L57/'1a - Population'!O56)*100</f>
        <v>6.9152542372881358</v>
      </c>
    </row>
    <row r="20" spans="1:40" ht="50.1" customHeight="1" x14ac:dyDescent="0.2">
      <c r="A20" s="415" t="s">
        <v>146</v>
      </c>
      <c r="B20" s="434">
        <f>('2a - All Providers Data'!AD20/'1a - Population'!O7)*100</f>
        <v>0</v>
      </c>
      <c r="C20" s="428">
        <f>('2a - All Providers Data'!AD21/'1a - Population'!O8)*100</f>
        <v>19.657258064516128</v>
      </c>
      <c r="D20" s="428">
        <f>('2a - All Providers Data'!AD22/'1a - Population'!O9)*100</f>
        <v>2.5196850393700787</v>
      </c>
      <c r="E20" s="428">
        <f>('2a - All Providers Data'!AD23/'1a - Population'!O10)*100</f>
        <v>6.602953953084274</v>
      </c>
      <c r="F20" s="428">
        <f>('2a - All Providers Data'!AD24/'1a - Population'!O11)*100</f>
        <v>6.9518716577540109</v>
      </c>
      <c r="G20" s="428">
        <f>('2a - All Providers Data'!AD26/'1a - Population'!O13)*100</f>
        <v>11.297071129707113</v>
      </c>
      <c r="H20" s="428">
        <f>('2a - All Providers Data'!AD27/'1a - Population'!O14)*100</f>
        <v>5.5363321799307963</v>
      </c>
      <c r="I20" s="428">
        <f>('2a - All Providers Data'!AD28/'1a - Population'!O15)*100</f>
        <v>9.4650205761316872</v>
      </c>
      <c r="J20" s="428">
        <f>('2a - All Providers Data'!AD29/'1a - Population'!O16)*100</f>
        <v>3.2553407934893182</v>
      </c>
      <c r="K20" s="428">
        <f>('2a - All Providers Data'!AD30/'1a - Population'!O17)*100</f>
        <v>6.8126520681265204</v>
      </c>
      <c r="L20" s="428">
        <f>('2a - All Providers Data'!AD54/'1a - Population'!O19)*100</f>
        <v>4.6065259117082533</v>
      </c>
      <c r="M20" s="428">
        <f>('2a - All Providers Data'!AD8/'1a - Population'!O21)*100</f>
        <v>3.5746201966041107</v>
      </c>
      <c r="N20" s="428">
        <f>('2a - All Providers Data'!AD9/'1a - Population'!O22)*100</f>
        <v>1.7271157167530224</v>
      </c>
      <c r="O20" s="428">
        <f>('2a - All Providers Data'!AD10/'1a - Population'!O23)*100</f>
        <v>13.729977116704806</v>
      </c>
      <c r="P20" s="428">
        <f>('2a - All Providers Data'!AD52/'1a - Population'!O25)*100</f>
        <v>17.537313432835823</v>
      </c>
      <c r="Q20" s="428">
        <f>('2a - All Providers Data'!AD32/'1a - Population'!O27)*100</f>
        <v>23.068552774755169</v>
      </c>
      <c r="R20" s="428">
        <f>('2a - All Providers Data'!AD33/'1a - Population'!O28)*100</f>
        <v>16.222760290556902</v>
      </c>
      <c r="S20" s="428">
        <f>('2a - All Providers Data'!AD34/'1a - Population'!O29)*100</f>
        <v>15.333822450476889</v>
      </c>
      <c r="T20" s="428">
        <f>('2a - All Providers Data'!AD35/'1a - Population'!O30)*100</f>
        <v>23.873873873873876</v>
      </c>
      <c r="U20" s="428">
        <f>('2a - All Providers Data'!AD36/'1a - Population'!O31)*100</f>
        <v>9.0771558245083206</v>
      </c>
      <c r="V20" s="428">
        <f>('2a - All Providers Data'!AD37/'1a - Population'!O32)*100</f>
        <v>2.1629416005767843</v>
      </c>
      <c r="W20" s="428">
        <f>('2a - All Providers Data'!AD38/'1a - Population'!O33)*100</f>
        <v>4.9520766773162936</v>
      </c>
      <c r="X20" s="428">
        <f>('2a - All Providers Data'!AD39/'1a - Population'!O34)*100</f>
        <v>6.9640914036996735</v>
      </c>
      <c r="Y20" s="428">
        <f>('2a - All Providers Data'!AD41/'1a - Population'!O36)*100</f>
        <v>5.9336823734729496</v>
      </c>
      <c r="Z20" s="428">
        <f>('2a - All Providers Data'!AD42/'1a - Population'!O37)*100</f>
        <v>10.772833723653395</v>
      </c>
      <c r="AA20" s="428">
        <f>('2a - All Providers Data'!AD43/'1a - Population'!O38)*100</f>
        <v>3.7037037037037033</v>
      </c>
      <c r="AB20" s="428">
        <f>('2a - All Providers Data'!AD45/'1a - Population'!O40)*100</f>
        <v>7.8322784810126587</v>
      </c>
      <c r="AC20" s="428">
        <f>('2a - All Providers Data'!AD46/'1a - Population'!O41)*100</f>
        <v>16.830796777081471</v>
      </c>
      <c r="AD20" s="428">
        <f>('2a - All Providers Data'!AD47/'1a - Population'!O42)*100</f>
        <v>9.6230954290296715</v>
      </c>
      <c r="AE20" s="428">
        <f>('2a - All Providers Data'!AD48/'1a - Population'!O43)*100</f>
        <v>6.7019400352733687</v>
      </c>
      <c r="AF20" s="428">
        <f>('2a - All Providers Data'!AD50/'1a - Population'!O45)*100</f>
        <v>17.006269592476489</v>
      </c>
      <c r="AG20" s="428">
        <f>('2a - All Providers Data'!AD12/'1a - Population'!O47)*100</f>
        <v>11.055776892430279</v>
      </c>
      <c r="AH20" s="428">
        <f>('2a - All Providers Data'!AD13/'1a - Population'!O48)*100</f>
        <v>10.43872919818457</v>
      </c>
      <c r="AI20" s="428">
        <f>('2a - All Providers Data'!AD15/'1a - Population'!O50)*100</f>
        <v>7.1200850159404885</v>
      </c>
      <c r="AJ20" s="428">
        <f>('2a - All Providers Data'!AD16/'1a - Population'!O51)*100</f>
        <v>8.3250249252243265</v>
      </c>
      <c r="AK20" s="428">
        <f>('2a - All Providers Data'!AD17/'1a - Population'!O52)*100</f>
        <v>6.009615384615385</v>
      </c>
      <c r="AL20" s="428">
        <f>('2a - All Providers Data'!AD18/'1a - Population'!O53)*100</f>
        <v>5.6569343065693429</v>
      </c>
      <c r="AM20" s="435">
        <f>('2a - All Providers Data'!AD56/'1a - Population'!O55)*100</f>
        <v>4.7987616099071211</v>
      </c>
      <c r="AN20" s="429">
        <f>('2a - All Providers Data'!AD57/'1a - Population'!O56)*100</f>
        <v>4.7457627118644066</v>
      </c>
    </row>
    <row r="21" spans="1:40" x14ac:dyDescent="0.2">
      <c r="A21" s="416" t="s">
        <v>147</v>
      </c>
      <c r="B21" s="401"/>
      <c r="C21" s="402"/>
      <c r="D21" s="402"/>
      <c r="E21" s="402"/>
      <c r="F21" s="402"/>
      <c r="G21" s="402"/>
      <c r="H21" s="402"/>
      <c r="I21" s="402"/>
      <c r="J21" s="402"/>
      <c r="K21" s="402"/>
      <c r="L21" s="402"/>
      <c r="M21" s="402"/>
      <c r="N21" s="402"/>
      <c r="O21" s="402"/>
      <c r="P21" s="402"/>
      <c r="Q21" s="402"/>
      <c r="R21" s="402"/>
      <c r="S21" s="402"/>
      <c r="T21" s="402"/>
      <c r="U21" s="402"/>
      <c r="V21" s="402"/>
      <c r="W21" s="402"/>
      <c r="X21" s="402"/>
      <c r="Y21" s="402"/>
      <c r="Z21" s="402"/>
      <c r="AA21" s="402"/>
      <c r="AB21" s="402"/>
      <c r="AC21" s="402"/>
      <c r="AD21" s="402"/>
      <c r="AE21" s="402"/>
      <c r="AF21" s="402"/>
      <c r="AG21" s="402"/>
      <c r="AH21" s="402"/>
      <c r="AI21" s="402"/>
      <c r="AJ21" s="402"/>
      <c r="AK21" s="402"/>
      <c r="AL21" s="402"/>
      <c r="AM21" s="403"/>
      <c r="AN21" s="404"/>
    </row>
    <row r="22" spans="1:40" ht="50.1" customHeight="1" x14ac:dyDescent="0.2">
      <c r="A22" s="506" t="s">
        <v>148</v>
      </c>
      <c r="B22" s="505">
        <v>1</v>
      </c>
      <c r="C22" s="428">
        <v>2</v>
      </c>
      <c r="D22" s="428">
        <v>2</v>
      </c>
      <c r="E22" s="428">
        <v>1</v>
      </c>
      <c r="F22" s="428">
        <v>1</v>
      </c>
      <c r="G22" s="428">
        <v>2</v>
      </c>
      <c r="H22" s="428">
        <v>2</v>
      </c>
      <c r="I22" s="428">
        <v>3</v>
      </c>
      <c r="J22" s="428">
        <v>3</v>
      </c>
      <c r="K22" s="428">
        <v>2</v>
      </c>
      <c r="L22" s="428">
        <v>2</v>
      </c>
      <c r="M22" s="428">
        <v>2</v>
      </c>
      <c r="N22" s="428">
        <v>1</v>
      </c>
      <c r="O22" s="428">
        <v>1</v>
      </c>
      <c r="P22" s="428">
        <v>2</v>
      </c>
      <c r="Q22" s="428">
        <v>2</v>
      </c>
      <c r="R22" s="428">
        <v>2</v>
      </c>
      <c r="S22" s="428">
        <v>2</v>
      </c>
      <c r="T22" s="428">
        <v>3</v>
      </c>
      <c r="U22" s="428">
        <v>2</v>
      </c>
      <c r="V22" s="428">
        <v>3</v>
      </c>
      <c r="W22" s="428">
        <v>3</v>
      </c>
      <c r="X22" s="428">
        <v>2</v>
      </c>
      <c r="Y22" s="428">
        <v>2</v>
      </c>
      <c r="Z22" s="428">
        <v>2</v>
      </c>
      <c r="AA22" s="428">
        <v>2</v>
      </c>
      <c r="AB22" s="428">
        <v>2</v>
      </c>
      <c r="AC22" s="428">
        <v>2</v>
      </c>
      <c r="AD22" s="428">
        <v>3</v>
      </c>
      <c r="AE22" s="428">
        <v>2</v>
      </c>
      <c r="AF22" s="428">
        <v>2</v>
      </c>
      <c r="AG22" s="428">
        <v>3</v>
      </c>
      <c r="AH22" s="428">
        <v>3</v>
      </c>
      <c r="AI22" s="428">
        <v>3</v>
      </c>
      <c r="AJ22" s="428">
        <v>3</v>
      </c>
      <c r="AK22" s="428">
        <v>2</v>
      </c>
      <c r="AL22" s="428">
        <v>2</v>
      </c>
      <c r="AM22" s="435">
        <v>2</v>
      </c>
      <c r="AN22" s="429">
        <v>2</v>
      </c>
    </row>
    <row r="23" spans="1:40" ht="50.1" customHeight="1" thickBot="1" x14ac:dyDescent="0.25">
      <c r="A23" s="415" t="s">
        <v>149</v>
      </c>
      <c r="B23" s="499">
        <v>0</v>
      </c>
      <c r="C23" s="500">
        <v>1</v>
      </c>
      <c r="D23" s="500">
        <v>0</v>
      </c>
      <c r="E23" s="500">
        <v>1</v>
      </c>
      <c r="F23" s="500">
        <v>1</v>
      </c>
      <c r="G23" s="500">
        <v>0</v>
      </c>
      <c r="H23" s="500">
        <v>0</v>
      </c>
      <c r="I23" s="500">
        <v>0</v>
      </c>
      <c r="J23" s="500">
        <v>0</v>
      </c>
      <c r="K23" s="500">
        <v>0</v>
      </c>
      <c r="L23" s="500">
        <v>0</v>
      </c>
      <c r="M23" s="500">
        <v>0</v>
      </c>
      <c r="N23" s="500">
        <v>1</v>
      </c>
      <c r="O23" s="500">
        <v>0</v>
      </c>
      <c r="P23" s="500">
        <v>0</v>
      </c>
      <c r="Q23" s="500">
        <v>0</v>
      </c>
      <c r="R23" s="500">
        <v>0</v>
      </c>
      <c r="S23" s="500">
        <v>0</v>
      </c>
      <c r="T23" s="500">
        <v>1</v>
      </c>
      <c r="U23" s="500">
        <v>0</v>
      </c>
      <c r="V23" s="500">
        <v>0</v>
      </c>
      <c r="W23" s="500">
        <v>0</v>
      </c>
      <c r="X23" s="500">
        <v>1</v>
      </c>
      <c r="Y23" s="500">
        <v>4</v>
      </c>
      <c r="Z23" s="500">
        <v>4</v>
      </c>
      <c r="AA23" s="500">
        <v>2</v>
      </c>
      <c r="AB23" s="500">
        <v>2</v>
      </c>
      <c r="AC23" s="500">
        <v>0</v>
      </c>
      <c r="AD23" s="500">
        <v>1</v>
      </c>
      <c r="AE23" s="500">
        <v>1</v>
      </c>
      <c r="AF23" s="500">
        <v>1</v>
      </c>
      <c r="AG23" s="500">
        <v>0</v>
      </c>
      <c r="AH23" s="500">
        <v>1</v>
      </c>
      <c r="AI23" s="500">
        <v>0</v>
      </c>
      <c r="AJ23" s="500">
        <v>0</v>
      </c>
      <c r="AK23" s="500">
        <v>1</v>
      </c>
      <c r="AL23" s="500">
        <v>0</v>
      </c>
      <c r="AM23" s="501">
        <v>0</v>
      </c>
      <c r="AN23" s="502">
        <v>0</v>
      </c>
    </row>
    <row r="24" spans="1:40" ht="15.75" x14ac:dyDescent="0.25">
      <c r="A24" s="507" t="s">
        <v>399</v>
      </c>
      <c r="B24" s="405" t="s">
        <v>394</v>
      </c>
      <c r="C24" s="406" t="s">
        <v>396</v>
      </c>
      <c r="D24" s="406" t="s">
        <v>398</v>
      </c>
      <c r="E24" s="406" t="s">
        <v>401</v>
      </c>
      <c r="F24" s="406" t="s">
        <v>403</v>
      </c>
      <c r="G24" s="406" t="s">
        <v>405</v>
      </c>
      <c r="H24" s="406" t="s">
        <v>407</v>
      </c>
      <c r="I24" s="406" t="s">
        <v>409</v>
      </c>
      <c r="J24" s="406" t="s">
        <v>409</v>
      </c>
      <c r="K24" s="406" t="s">
        <v>411</v>
      </c>
      <c r="L24" s="406" t="s">
        <v>413</v>
      </c>
      <c r="M24" s="406" t="s">
        <v>406</v>
      </c>
      <c r="N24" s="406" t="s">
        <v>398</v>
      </c>
      <c r="O24" s="406" t="s">
        <v>414</v>
      </c>
      <c r="P24" s="406" t="s">
        <v>415</v>
      </c>
      <c r="Q24" s="406" t="s">
        <v>416</v>
      </c>
      <c r="R24" s="406" t="s">
        <v>417</v>
      </c>
      <c r="S24" s="406" t="s">
        <v>406</v>
      </c>
      <c r="T24" s="406" t="s">
        <v>413</v>
      </c>
      <c r="U24" s="406" t="s">
        <v>419</v>
      </c>
      <c r="V24" s="406" t="s">
        <v>401</v>
      </c>
      <c r="W24" s="406" t="s">
        <v>412</v>
      </c>
      <c r="X24" s="406" t="s">
        <v>410</v>
      </c>
      <c r="Y24" s="406" t="s">
        <v>413</v>
      </c>
      <c r="Z24" s="406" t="s">
        <v>406</v>
      </c>
      <c r="AA24" s="406" t="s">
        <v>412</v>
      </c>
      <c r="AB24" s="406" t="s">
        <v>420</v>
      </c>
      <c r="AC24" s="406" t="s">
        <v>417</v>
      </c>
      <c r="AD24" s="406" t="s">
        <v>412</v>
      </c>
      <c r="AE24" s="406" t="s">
        <v>421</v>
      </c>
      <c r="AF24" s="406" t="s">
        <v>423</v>
      </c>
      <c r="AG24" s="406" t="s">
        <v>402</v>
      </c>
      <c r="AH24" s="406" t="s">
        <v>413</v>
      </c>
      <c r="AI24" s="406" t="s">
        <v>412</v>
      </c>
      <c r="AJ24" s="406" t="s">
        <v>394</v>
      </c>
      <c r="AK24" s="406" t="s">
        <v>410</v>
      </c>
      <c r="AL24" s="406" t="s">
        <v>416</v>
      </c>
      <c r="AM24" s="407" t="s">
        <v>405</v>
      </c>
      <c r="AN24" s="408" t="s">
        <v>410</v>
      </c>
    </row>
    <row r="25" spans="1:40" ht="16.5" thickBot="1" x14ac:dyDescent="0.3">
      <c r="A25" s="508" t="s">
        <v>400</v>
      </c>
      <c r="B25" s="409" t="s">
        <v>395</v>
      </c>
      <c r="C25" s="410" t="s">
        <v>397</v>
      </c>
      <c r="D25" s="410" t="s">
        <v>394</v>
      </c>
      <c r="E25" s="410" t="s">
        <v>402</v>
      </c>
      <c r="F25" s="410" t="s">
        <v>404</v>
      </c>
      <c r="G25" s="410" t="s">
        <v>406</v>
      </c>
      <c r="H25" s="410" t="s">
        <v>408</v>
      </c>
      <c r="I25" s="410" t="s">
        <v>406</v>
      </c>
      <c r="J25" s="410" t="s">
        <v>410</v>
      </c>
      <c r="K25" s="410" t="s">
        <v>412</v>
      </c>
      <c r="L25" s="410" t="s">
        <v>406</v>
      </c>
      <c r="M25" s="410" t="s">
        <v>413</v>
      </c>
      <c r="N25" s="410" t="s">
        <v>413</v>
      </c>
      <c r="O25" s="410" t="s">
        <v>412</v>
      </c>
      <c r="P25" s="410" t="s">
        <v>394</v>
      </c>
      <c r="Q25" s="410" t="s">
        <v>402</v>
      </c>
      <c r="R25" s="410" t="s">
        <v>418</v>
      </c>
      <c r="S25" s="410" t="s">
        <v>394</v>
      </c>
      <c r="T25" s="410" t="s">
        <v>405</v>
      </c>
      <c r="U25" s="410" t="s">
        <v>402</v>
      </c>
      <c r="V25" s="410" t="s">
        <v>417</v>
      </c>
      <c r="W25" s="410" t="s">
        <v>417</v>
      </c>
      <c r="X25" s="410" t="s">
        <v>402</v>
      </c>
      <c r="Y25" s="410" t="s">
        <v>415</v>
      </c>
      <c r="Z25" s="410" t="s">
        <v>415</v>
      </c>
      <c r="AA25" s="410" t="s">
        <v>405</v>
      </c>
      <c r="AB25" s="410" t="s">
        <v>415</v>
      </c>
      <c r="AC25" s="410" t="s">
        <v>413</v>
      </c>
      <c r="AD25" s="410" t="s">
        <v>413</v>
      </c>
      <c r="AE25" s="410" t="s">
        <v>422</v>
      </c>
      <c r="AF25" s="410" t="s">
        <v>418</v>
      </c>
      <c r="AG25" s="410" t="s">
        <v>394</v>
      </c>
      <c r="AH25" s="410" t="s">
        <v>413</v>
      </c>
      <c r="AI25" s="410" t="s">
        <v>413</v>
      </c>
      <c r="AJ25" s="410" t="s">
        <v>412</v>
      </c>
      <c r="AK25" s="410" t="s">
        <v>420</v>
      </c>
      <c r="AL25" s="410" t="s">
        <v>422</v>
      </c>
      <c r="AM25" s="411" t="s">
        <v>413</v>
      </c>
      <c r="AN25" s="412" t="s">
        <v>402</v>
      </c>
    </row>
    <row r="28" spans="1:40" ht="15.75" x14ac:dyDescent="0.2">
      <c r="B28" s="494" t="s">
        <v>304</v>
      </c>
    </row>
    <row r="29" spans="1:40" ht="15.75" x14ac:dyDescent="0.2">
      <c r="B29" s="494"/>
    </row>
    <row r="30" spans="1:40" ht="15.75" x14ac:dyDescent="0.2">
      <c r="B30" s="494" t="s">
        <v>272</v>
      </c>
    </row>
    <row r="31" spans="1:40" ht="15.75" x14ac:dyDescent="0.2">
      <c r="B31" s="495" t="s">
        <v>273</v>
      </c>
    </row>
    <row r="32" spans="1:40" x14ac:dyDescent="0.2">
      <c r="B32" s="30" t="s">
        <v>274</v>
      </c>
    </row>
    <row r="33" spans="2:11" ht="39" customHeight="1" x14ac:dyDescent="0.2">
      <c r="B33" s="496"/>
      <c r="C33" s="923" t="s">
        <v>275</v>
      </c>
      <c r="D33" s="923"/>
      <c r="E33" s="923"/>
      <c r="F33" s="923"/>
      <c r="G33" s="923"/>
      <c r="H33" s="923"/>
      <c r="I33" s="923"/>
      <c r="J33" s="923"/>
      <c r="K33" s="921"/>
    </row>
    <row r="34" spans="2:11" ht="15" customHeight="1" x14ac:dyDescent="0.2">
      <c r="B34" s="30"/>
      <c r="C34" s="112"/>
      <c r="D34" s="112"/>
      <c r="E34" s="112"/>
      <c r="F34" s="112"/>
      <c r="G34" s="112"/>
      <c r="H34" s="112"/>
      <c r="I34" s="112"/>
      <c r="J34" s="112"/>
    </row>
    <row r="35" spans="2:11" ht="15" customHeight="1" x14ac:dyDescent="0.2">
      <c r="B35" s="30" t="s">
        <v>276</v>
      </c>
      <c r="C35" s="112"/>
      <c r="D35" s="112"/>
      <c r="E35" s="112"/>
      <c r="F35" s="112"/>
      <c r="G35" s="112"/>
      <c r="H35" s="112"/>
      <c r="I35" s="112"/>
      <c r="J35" s="112"/>
    </row>
    <row r="36" spans="2:11" ht="39" customHeight="1" x14ac:dyDescent="0.2">
      <c r="B36" s="496"/>
      <c r="C36" s="923" t="s">
        <v>527</v>
      </c>
      <c r="D36" s="923"/>
      <c r="E36" s="923"/>
      <c r="F36" s="923"/>
      <c r="G36" s="923"/>
      <c r="H36" s="923"/>
      <c r="I36" s="923"/>
      <c r="J36" s="923"/>
      <c r="K36" s="921"/>
    </row>
    <row r="37" spans="2:11" ht="39" customHeight="1" x14ac:dyDescent="0.2">
      <c r="B37" s="497"/>
      <c r="C37" s="923" t="s">
        <v>528</v>
      </c>
      <c r="D37" s="923"/>
      <c r="E37" s="923"/>
      <c r="F37" s="923"/>
      <c r="G37" s="923"/>
      <c r="H37" s="923"/>
      <c r="I37" s="923"/>
      <c r="J37" s="923"/>
      <c r="K37" s="921"/>
    </row>
    <row r="38" spans="2:11" ht="15" customHeight="1" x14ac:dyDescent="0.2">
      <c r="B38" s="30"/>
      <c r="C38" s="112"/>
      <c r="D38" s="112"/>
      <c r="E38" s="112"/>
      <c r="F38" s="112"/>
      <c r="G38" s="112"/>
      <c r="H38" s="112"/>
      <c r="I38" s="112"/>
      <c r="J38" s="112"/>
    </row>
    <row r="39" spans="2:11" ht="15.75" customHeight="1" x14ac:dyDescent="0.2">
      <c r="B39" s="495" t="s">
        <v>136</v>
      </c>
      <c r="C39" s="112"/>
      <c r="D39" s="112"/>
      <c r="E39" s="112"/>
      <c r="F39" s="112"/>
      <c r="G39" s="112"/>
      <c r="H39" s="112"/>
      <c r="I39" s="112"/>
      <c r="J39" s="112"/>
    </row>
    <row r="40" spans="2:11" ht="15" customHeight="1" x14ac:dyDescent="0.2">
      <c r="B40" s="30" t="s">
        <v>277</v>
      </c>
      <c r="C40" s="112"/>
      <c r="D40" s="112"/>
      <c r="E40" s="112"/>
      <c r="F40" s="112"/>
      <c r="G40" s="112"/>
      <c r="H40" s="112"/>
      <c r="I40" s="112"/>
      <c r="J40" s="112"/>
    </row>
    <row r="41" spans="2:11" ht="39" customHeight="1" x14ac:dyDescent="0.2">
      <c r="B41" s="496"/>
      <c r="C41" s="923" t="s">
        <v>525</v>
      </c>
      <c r="D41" s="923"/>
      <c r="E41" s="923"/>
      <c r="F41" s="923"/>
      <c r="G41" s="923"/>
      <c r="H41" s="923"/>
      <c r="I41" s="923"/>
      <c r="J41" s="923"/>
      <c r="K41" s="921"/>
    </row>
    <row r="42" spans="2:11" ht="39" customHeight="1" x14ac:dyDescent="0.2">
      <c r="B42" s="497"/>
      <c r="C42" s="923" t="s">
        <v>526</v>
      </c>
      <c r="D42" s="923"/>
      <c r="E42" s="923"/>
      <c r="F42" s="923"/>
      <c r="G42" s="923"/>
      <c r="H42" s="923"/>
      <c r="I42" s="923"/>
      <c r="J42" s="923"/>
      <c r="K42" s="921"/>
    </row>
    <row r="43" spans="2:11" ht="15.75" customHeight="1" x14ac:dyDescent="0.2">
      <c r="B43" s="495"/>
      <c r="C43" s="112"/>
      <c r="D43" s="112"/>
      <c r="E43" s="112"/>
      <c r="F43" s="112"/>
      <c r="G43" s="112"/>
      <c r="H43" s="112"/>
      <c r="I43" s="112"/>
      <c r="J43" s="112"/>
    </row>
    <row r="44" spans="2:11" ht="15.75" customHeight="1" x14ac:dyDescent="0.2">
      <c r="B44" s="495" t="s">
        <v>137</v>
      </c>
      <c r="C44" s="112"/>
      <c r="D44" s="112"/>
      <c r="E44" s="112"/>
      <c r="F44" s="112"/>
      <c r="G44" s="112"/>
      <c r="H44" s="112"/>
      <c r="I44" s="112"/>
      <c r="J44" s="112"/>
    </row>
    <row r="45" spans="2:11" ht="15" customHeight="1" x14ac:dyDescent="0.2">
      <c r="B45" s="30" t="s">
        <v>278</v>
      </c>
      <c r="C45" s="112"/>
      <c r="D45" s="112"/>
      <c r="E45" s="112"/>
      <c r="F45" s="112"/>
      <c r="G45" s="112"/>
      <c r="H45" s="112"/>
      <c r="I45" s="112"/>
      <c r="J45" s="112"/>
    </row>
    <row r="46" spans="2:11" ht="39" customHeight="1" x14ac:dyDescent="0.2">
      <c r="B46" s="496"/>
      <c r="C46" s="923" t="s">
        <v>279</v>
      </c>
      <c r="D46" s="923"/>
      <c r="E46" s="923"/>
      <c r="F46" s="923"/>
      <c r="G46" s="923"/>
      <c r="H46" s="923"/>
      <c r="I46" s="923"/>
      <c r="J46" s="923"/>
      <c r="K46" s="921"/>
    </row>
    <row r="47" spans="2:11" ht="39" customHeight="1" x14ac:dyDescent="0.2">
      <c r="B47" s="497"/>
      <c r="C47" s="923" t="s">
        <v>280</v>
      </c>
      <c r="D47" s="923"/>
      <c r="E47" s="923"/>
      <c r="F47" s="923"/>
      <c r="G47" s="923"/>
      <c r="H47" s="923"/>
      <c r="I47" s="923"/>
      <c r="J47" s="923"/>
      <c r="K47" s="921"/>
    </row>
    <row r="48" spans="2:11" ht="15" customHeight="1" x14ac:dyDescent="0.2">
      <c r="B48" s="30"/>
      <c r="C48" s="112"/>
      <c r="D48" s="112"/>
      <c r="E48" s="112"/>
      <c r="F48" s="112"/>
      <c r="G48" s="112"/>
      <c r="H48" s="112"/>
      <c r="I48" s="112"/>
      <c r="J48" s="112"/>
    </row>
    <row r="49" spans="2:11" ht="15.75" customHeight="1" x14ac:dyDescent="0.2">
      <c r="B49" s="494" t="s">
        <v>281</v>
      </c>
      <c r="C49" s="112"/>
      <c r="D49" s="112"/>
      <c r="E49" s="112"/>
      <c r="F49" s="112"/>
      <c r="G49" s="112"/>
      <c r="H49" s="112"/>
      <c r="I49" s="112"/>
      <c r="J49" s="112"/>
    </row>
    <row r="50" spans="2:11" ht="15.75" x14ac:dyDescent="0.2">
      <c r="B50" s="495" t="s">
        <v>139</v>
      </c>
      <c r="C50" s="112"/>
      <c r="D50" s="112"/>
      <c r="E50" s="112"/>
      <c r="F50" s="112"/>
      <c r="G50" s="112"/>
      <c r="H50" s="112"/>
      <c r="I50" s="112"/>
      <c r="J50" s="112"/>
    </row>
    <row r="51" spans="2:11" ht="15" customHeight="1" x14ac:dyDescent="0.2">
      <c r="B51" s="30" t="s">
        <v>282</v>
      </c>
      <c r="C51" s="112"/>
      <c r="D51" s="112"/>
      <c r="E51" s="112"/>
      <c r="F51" s="112"/>
      <c r="G51" s="112"/>
      <c r="H51" s="112"/>
      <c r="I51" s="112"/>
      <c r="J51" s="112"/>
    </row>
    <row r="52" spans="2:11" ht="39" customHeight="1" x14ac:dyDescent="0.2">
      <c r="B52" s="496"/>
      <c r="C52" s="923" t="s">
        <v>283</v>
      </c>
      <c r="D52" s="923"/>
      <c r="E52" s="923"/>
      <c r="F52" s="923"/>
      <c r="G52" s="923"/>
      <c r="H52" s="923"/>
      <c r="I52" s="923"/>
      <c r="J52" s="923"/>
      <c r="K52" s="921"/>
    </row>
    <row r="53" spans="2:11" ht="39" customHeight="1" x14ac:dyDescent="0.2">
      <c r="B53" s="497"/>
      <c r="C53" s="923" t="s">
        <v>284</v>
      </c>
      <c r="D53" s="923"/>
      <c r="E53" s="923"/>
      <c r="F53" s="923"/>
      <c r="G53" s="923"/>
      <c r="H53" s="923"/>
      <c r="I53" s="923"/>
      <c r="J53" s="923"/>
      <c r="K53" s="921"/>
    </row>
    <row r="54" spans="2:11" x14ac:dyDescent="0.2">
      <c r="B54" s="30"/>
      <c r="C54" s="112"/>
      <c r="D54" s="112"/>
      <c r="E54" s="112"/>
      <c r="F54" s="112"/>
      <c r="G54" s="112"/>
      <c r="H54" s="112"/>
      <c r="I54" s="112"/>
      <c r="J54" s="112"/>
    </row>
    <row r="55" spans="2:11" ht="15.75" customHeight="1" x14ac:dyDescent="0.2">
      <c r="B55" s="495" t="s">
        <v>140</v>
      </c>
      <c r="C55" s="112"/>
      <c r="D55" s="112"/>
      <c r="E55" s="112"/>
      <c r="F55" s="112"/>
      <c r="G55" s="112"/>
      <c r="H55" s="112"/>
      <c r="I55" s="112"/>
      <c r="J55" s="112"/>
    </row>
    <row r="56" spans="2:11" ht="15" customHeight="1" x14ac:dyDescent="0.2">
      <c r="B56" s="30" t="s">
        <v>285</v>
      </c>
      <c r="C56" s="112"/>
      <c r="D56" s="112"/>
      <c r="E56" s="112"/>
      <c r="F56" s="112"/>
      <c r="G56" s="112"/>
      <c r="H56" s="112"/>
      <c r="I56" s="112"/>
      <c r="J56" s="112"/>
    </row>
    <row r="57" spans="2:11" ht="39" customHeight="1" x14ac:dyDescent="0.2">
      <c r="B57" s="496"/>
      <c r="C57" s="923" t="s">
        <v>286</v>
      </c>
      <c r="D57" s="923"/>
      <c r="E57" s="923"/>
      <c r="F57" s="923"/>
      <c r="G57" s="923"/>
      <c r="H57" s="923"/>
      <c r="I57" s="923"/>
      <c r="J57" s="923"/>
      <c r="K57" s="921"/>
    </row>
    <row r="58" spans="2:11" ht="39" customHeight="1" x14ac:dyDescent="0.2">
      <c r="B58" s="497"/>
      <c r="C58" s="923" t="s">
        <v>287</v>
      </c>
      <c r="D58" s="923"/>
      <c r="E58" s="923"/>
      <c r="F58" s="923"/>
      <c r="G58" s="923"/>
      <c r="H58" s="923"/>
      <c r="I58" s="923"/>
      <c r="J58" s="923"/>
      <c r="K58" s="921"/>
    </row>
    <row r="59" spans="2:11" ht="15" customHeight="1" x14ac:dyDescent="0.2">
      <c r="B59" s="30"/>
      <c r="C59" s="112"/>
      <c r="D59" s="112"/>
      <c r="E59" s="112"/>
      <c r="F59" s="112"/>
      <c r="G59" s="112"/>
      <c r="H59" s="112"/>
      <c r="I59" s="112"/>
      <c r="J59" s="112"/>
    </row>
    <row r="60" spans="2:11" ht="15.75" customHeight="1" x14ac:dyDescent="0.2">
      <c r="B60" s="495" t="s">
        <v>141</v>
      </c>
      <c r="C60" s="112"/>
      <c r="D60" s="112"/>
      <c r="E60" s="112"/>
      <c r="F60" s="112"/>
      <c r="G60" s="112"/>
      <c r="H60" s="112"/>
      <c r="I60" s="112"/>
      <c r="J60" s="112"/>
    </row>
    <row r="61" spans="2:11" ht="15" customHeight="1" x14ac:dyDescent="0.2">
      <c r="B61" s="30" t="s">
        <v>288</v>
      </c>
      <c r="C61" s="112"/>
      <c r="D61" s="112"/>
      <c r="E61" s="112"/>
      <c r="F61" s="112"/>
      <c r="G61" s="112"/>
      <c r="H61" s="112"/>
      <c r="I61" s="112"/>
      <c r="J61" s="112"/>
    </row>
    <row r="62" spans="2:11" ht="39" customHeight="1" x14ac:dyDescent="0.2">
      <c r="B62" s="496"/>
      <c r="C62" s="923" t="s">
        <v>289</v>
      </c>
      <c r="D62" s="923"/>
      <c r="E62" s="923"/>
      <c r="F62" s="923"/>
      <c r="G62" s="923"/>
      <c r="H62" s="923"/>
      <c r="I62" s="923"/>
      <c r="J62" s="923"/>
      <c r="K62" s="921"/>
    </row>
    <row r="63" spans="2:11" ht="39" customHeight="1" x14ac:dyDescent="0.2">
      <c r="B63" s="497"/>
      <c r="C63" s="923" t="s">
        <v>290</v>
      </c>
      <c r="D63" s="923"/>
      <c r="E63" s="923"/>
      <c r="F63" s="923"/>
      <c r="G63" s="923"/>
      <c r="H63" s="923"/>
      <c r="I63" s="923"/>
      <c r="J63" s="923"/>
      <c r="K63" s="921"/>
    </row>
    <row r="64" spans="2:11" x14ac:dyDescent="0.2">
      <c r="B64" s="30"/>
      <c r="C64" s="112"/>
      <c r="D64" s="112"/>
      <c r="E64" s="112"/>
      <c r="F64" s="112"/>
      <c r="G64" s="112"/>
      <c r="H64" s="112"/>
      <c r="I64" s="112"/>
      <c r="J64" s="112"/>
    </row>
    <row r="65" spans="2:11" ht="15.75" x14ac:dyDescent="0.2">
      <c r="B65" s="495" t="s">
        <v>253</v>
      </c>
      <c r="C65" s="112"/>
      <c r="D65" s="112"/>
      <c r="E65" s="112"/>
      <c r="F65" s="112"/>
      <c r="G65" s="112"/>
      <c r="H65" s="112"/>
      <c r="I65" s="112"/>
      <c r="J65" s="112"/>
    </row>
    <row r="66" spans="2:11" x14ac:dyDescent="0.2">
      <c r="B66" s="30" t="s">
        <v>305</v>
      </c>
      <c r="C66" s="112"/>
      <c r="D66" s="112"/>
      <c r="E66" s="112"/>
      <c r="F66" s="112"/>
      <c r="G66" s="112"/>
      <c r="H66" s="112"/>
      <c r="I66" s="112"/>
      <c r="J66" s="112"/>
    </row>
    <row r="67" spans="2:11" ht="39" customHeight="1" x14ac:dyDescent="0.2">
      <c r="B67" s="496"/>
      <c r="C67" s="924" t="s">
        <v>529</v>
      </c>
      <c r="D67" s="924"/>
      <c r="E67" s="924"/>
      <c r="F67" s="924"/>
      <c r="G67" s="924"/>
      <c r="H67" s="924"/>
      <c r="I67" s="924"/>
      <c r="J67" s="924"/>
      <c r="K67" s="925"/>
    </row>
    <row r="68" spans="2:11" ht="39" customHeight="1" x14ac:dyDescent="0.2">
      <c r="B68" s="497"/>
      <c r="C68" s="924" t="s">
        <v>530</v>
      </c>
      <c r="D68" s="924"/>
      <c r="E68" s="924"/>
      <c r="F68" s="924"/>
      <c r="G68" s="924"/>
      <c r="H68" s="924"/>
      <c r="I68" s="924"/>
      <c r="J68" s="924"/>
      <c r="K68" s="925"/>
    </row>
    <row r="69" spans="2:11" ht="15.75" x14ac:dyDescent="0.2">
      <c r="B69" s="495"/>
      <c r="C69" s="112"/>
      <c r="D69" s="112"/>
      <c r="E69" s="112"/>
      <c r="F69" s="112"/>
      <c r="G69" s="112"/>
      <c r="H69" s="112"/>
      <c r="I69" s="112"/>
      <c r="J69" s="112"/>
    </row>
    <row r="70" spans="2:11" ht="15.75" x14ac:dyDescent="0.2">
      <c r="B70" s="494" t="s">
        <v>291</v>
      </c>
      <c r="C70" s="112"/>
      <c r="D70" s="112"/>
      <c r="E70" s="112"/>
      <c r="F70" s="112"/>
      <c r="G70" s="112"/>
      <c r="H70" s="112"/>
      <c r="I70" s="112"/>
      <c r="J70" s="112"/>
    </row>
    <row r="71" spans="2:11" ht="15.75" x14ac:dyDescent="0.2">
      <c r="B71" s="495" t="s">
        <v>292</v>
      </c>
      <c r="C71" s="112"/>
      <c r="D71" s="112"/>
      <c r="E71" s="112"/>
      <c r="F71" s="112"/>
      <c r="G71" s="112"/>
      <c r="H71" s="112"/>
      <c r="I71" s="112"/>
      <c r="J71" s="112"/>
    </row>
    <row r="72" spans="2:11" x14ac:dyDescent="0.2">
      <c r="B72" s="30" t="s">
        <v>293</v>
      </c>
      <c r="C72" s="112"/>
      <c r="D72" s="112"/>
      <c r="E72" s="112"/>
      <c r="F72" s="112"/>
      <c r="G72" s="112"/>
      <c r="H72" s="112"/>
      <c r="I72" s="112"/>
      <c r="J72" s="112"/>
    </row>
    <row r="73" spans="2:11" ht="39" customHeight="1" x14ac:dyDescent="0.2">
      <c r="B73" s="496"/>
      <c r="C73" s="923" t="s">
        <v>294</v>
      </c>
      <c r="D73" s="923"/>
      <c r="E73" s="923"/>
      <c r="F73" s="923"/>
      <c r="G73" s="923"/>
      <c r="H73" s="923"/>
      <c r="I73" s="923"/>
      <c r="J73" s="923"/>
      <c r="K73" s="921"/>
    </row>
    <row r="74" spans="2:11" ht="39" customHeight="1" x14ac:dyDescent="0.2">
      <c r="B74" s="497"/>
      <c r="C74" s="923" t="s">
        <v>295</v>
      </c>
      <c r="D74" s="923"/>
      <c r="E74" s="923"/>
      <c r="F74" s="923"/>
      <c r="G74" s="923"/>
      <c r="H74" s="923"/>
      <c r="I74" s="923"/>
      <c r="J74" s="923"/>
      <c r="K74" s="921"/>
    </row>
    <row r="75" spans="2:11" ht="15.75" x14ac:dyDescent="0.2">
      <c r="B75" s="495"/>
      <c r="C75" s="112"/>
      <c r="D75" s="112"/>
      <c r="E75" s="112"/>
      <c r="F75" s="112"/>
      <c r="G75" s="112"/>
      <c r="H75" s="112"/>
      <c r="I75" s="112"/>
      <c r="J75" s="112"/>
    </row>
    <row r="76" spans="2:11" ht="15.75" x14ac:dyDescent="0.2">
      <c r="B76" s="495" t="s">
        <v>296</v>
      </c>
      <c r="C76" s="112"/>
      <c r="D76" s="112"/>
      <c r="E76" s="112"/>
      <c r="F76" s="112"/>
      <c r="G76" s="112"/>
      <c r="H76" s="112"/>
      <c r="I76" s="112"/>
      <c r="J76" s="112"/>
    </row>
    <row r="77" spans="2:11" x14ac:dyDescent="0.2">
      <c r="B77" s="498" t="s">
        <v>297</v>
      </c>
      <c r="C77" s="112"/>
      <c r="D77" s="112"/>
      <c r="E77" s="112"/>
      <c r="F77" s="112"/>
      <c r="G77" s="112"/>
      <c r="H77" s="112"/>
      <c r="I77" s="112"/>
      <c r="J77" s="112"/>
    </row>
    <row r="78" spans="2:11" ht="39" customHeight="1" x14ac:dyDescent="0.2">
      <c r="B78" s="496"/>
      <c r="C78" s="923" t="s">
        <v>531</v>
      </c>
      <c r="D78" s="923"/>
      <c r="E78" s="923"/>
      <c r="F78" s="923"/>
      <c r="G78" s="923"/>
      <c r="H78" s="923"/>
      <c r="I78" s="923"/>
      <c r="J78" s="923"/>
      <c r="K78" s="921"/>
    </row>
    <row r="79" spans="2:11" ht="39" customHeight="1" x14ac:dyDescent="0.2">
      <c r="B79" s="497"/>
      <c r="C79" s="923" t="s">
        <v>532</v>
      </c>
      <c r="D79" s="923"/>
      <c r="E79" s="923"/>
      <c r="F79" s="923"/>
      <c r="G79" s="923"/>
      <c r="H79" s="923"/>
      <c r="I79" s="923"/>
      <c r="J79" s="923"/>
      <c r="K79" s="921"/>
    </row>
    <row r="80" spans="2:11" x14ac:dyDescent="0.2">
      <c r="B80" s="30"/>
      <c r="C80" s="112"/>
      <c r="D80" s="112"/>
      <c r="E80" s="112"/>
      <c r="F80" s="112"/>
      <c r="G80" s="112"/>
      <c r="H80" s="112"/>
      <c r="I80" s="112"/>
      <c r="J80" s="112"/>
    </row>
    <row r="81" spans="2:11" ht="15.75" x14ac:dyDescent="0.2">
      <c r="B81" s="495" t="s">
        <v>298</v>
      </c>
      <c r="C81" s="112"/>
      <c r="D81" s="112"/>
      <c r="E81" s="112"/>
      <c r="F81" s="112"/>
      <c r="G81" s="112"/>
      <c r="H81" s="112"/>
      <c r="I81" s="112"/>
      <c r="J81" s="112"/>
    </row>
    <row r="82" spans="2:11" x14ac:dyDescent="0.2">
      <c r="B82" s="30" t="s">
        <v>299</v>
      </c>
      <c r="C82" s="112"/>
      <c r="D82" s="112"/>
      <c r="E82" s="112"/>
      <c r="F82" s="112"/>
      <c r="G82" s="112"/>
      <c r="H82" s="112"/>
      <c r="I82" s="112"/>
      <c r="J82" s="112"/>
    </row>
    <row r="83" spans="2:11" ht="39" customHeight="1" x14ac:dyDescent="0.2">
      <c r="B83" s="496"/>
      <c r="C83" s="923" t="s">
        <v>533</v>
      </c>
      <c r="D83" s="923"/>
      <c r="E83" s="923"/>
      <c r="F83" s="923"/>
      <c r="G83" s="923"/>
      <c r="H83" s="923"/>
      <c r="I83" s="923"/>
      <c r="J83" s="923"/>
      <c r="K83" s="921"/>
    </row>
    <row r="84" spans="2:11" ht="39" customHeight="1" x14ac:dyDescent="0.2">
      <c r="B84" s="497"/>
      <c r="C84" s="923" t="s">
        <v>534</v>
      </c>
      <c r="D84" s="923"/>
      <c r="E84" s="923"/>
      <c r="F84" s="923"/>
      <c r="G84" s="923"/>
      <c r="H84" s="923"/>
      <c r="I84" s="923"/>
      <c r="J84" s="923"/>
      <c r="K84" s="921"/>
    </row>
    <row r="85" spans="2:11" x14ac:dyDescent="0.2">
      <c r="B85" s="30"/>
      <c r="C85" s="112"/>
      <c r="D85" s="112"/>
      <c r="E85" s="112"/>
      <c r="F85" s="112"/>
      <c r="G85" s="112"/>
      <c r="H85" s="112"/>
      <c r="I85" s="112"/>
      <c r="J85" s="112"/>
    </row>
    <row r="86" spans="2:11" ht="15.75" x14ac:dyDescent="0.2">
      <c r="B86" s="495" t="s">
        <v>302</v>
      </c>
      <c r="C86" s="112"/>
      <c r="D86" s="112"/>
      <c r="E86" s="112"/>
      <c r="F86" s="112"/>
      <c r="G86" s="112"/>
      <c r="H86" s="112"/>
      <c r="I86" s="112"/>
      <c r="J86" s="112"/>
    </row>
    <row r="87" spans="2:11" ht="39" customHeight="1" x14ac:dyDescent="0.2">
      <c r="B87" s="496"/>
      <c r="C87" s="923" t="s">
        <v>303</v>
      </c>
      <c r="D87" s="923"/>
      <c r="E87" s="923"/>
      <c r="F87" s="923"/>
      <c r="G87" s="923"/>
      <c r="H87" s="923"/>
      <c r="I87" s="923"/>
      <c r="J87" s="923"/>
      <c r="K87" s="921"/>
    </row>
    <row r="88" spans="2:11" ht="39" customHeight="1" x14ac:dyDescent="0.2">
      <c r="B88" s="497"/>
      <c r="C88" s="923" t="s">
        <v>300</v>
      </c>
      <c r="D88" s="923"/>
      <c r="E88" s="923"/>
      <c r="F88" s="923"/>
      <c r="G88" s="923"/>
      <c r="H88" s="923"/>
      <c r="I88" s="923"/>
      <c r="J88" s="923"/>
      <c r="K88" s="921"/>
    </row>
    <row r="89" spans="2:11" ht="15.75" x14ac:dyDescent="0.2">
      <c r="B89" s="495"/>
      <c r="C89" s="112"/>
      <c r="D89" s="112"/>
      <c r="E89" s="112"/>
      <c r="F89" s="112"/>
      <c r="G89" s="112"/>
      <c r="H89" s="112"/>
      <c r="I89" s="112"/>
      <c r="J89" s="112"/>
    </row>
    <row r="90" spans="2:11" ht="15.75" x14ac:dyDescent="0.2">
      <c r="B90" s="495" t="s">
        <v>146</v>
      </c>
      <c r="C90" s="112"/>
      <c r="D90" s="112"/>
      <c r="E90" s="112"/>
      <c r="F90" s="112"/>
      <c r="G90" s="112"/>
      <c r="H90" s="112"/>
      <c r="I90" s="112"/>
      <c r="J90" s="112"/>
    </row>
    <row r="91" spans="2:11" ht="39" customHeight="1" x14ac:dyDescent="0.2">
      <c r="B91" s="496"/>
      <c r="C91" s="923" t="s">
        <v>391</v>
      </c>
      <c r="D91" s="923"/>
      <c r="E91" s="923"/>
      <c r="F91" s="923"/>
      <c r="G91" s="923"/>
      <c r="H91" s="923"/>
      <c r="I91" s="923"/>
      <c r="J91" s="923"/>
      <c r="K91" s="921"/>
    </row>
    <row r="92" spans="2:11" ht="39" customHeight="1" x14ac:dyDescent="0.2">
      <c r="B92" s="497"/>
      <c r="C92" s="923" t="s">
        <v>301</v>
      </c>
      <c r="D92" s="923"/>
      <c r="E92" s="923"/>
      <c r="F92" s="923"/>
      <c r="G92" s="923"/>
      <c r="H92" s="923"/>
      <c r="I92" s="923"/>
      <c r="J92" s="923"/>
      <c r="K92" s="921"/>
    </row>
    <row r="93" spans="2:11" ht="15.75" x14ac:dyDescent="0.2">
      <c r="B93" s="495"/>
      <c r="C93" s="112"/>
      <c r="D93" s="112"/>
      <c r="E93" s="112"/>
      <c r="F93" s="112"/>
      <c r="G93" s="112"/>
      <c r="H93" s="112"/>
      <c r="I93" s="112"/>
      <c r="J93" s="112"/>
    </row>
    <row r="94" spans="2:11" ht="15.75" x14ac:dyDescent="0.2">
      <c r="B94" s="495" t="s">
        <v>148</v>
      </c>
      <c r="C94" s="112"/>
      <c r="D94" s="112"/>
      <c r="E94" s="112"/>
      <c r="F94" s="112"/>
      <c r="G94" s="112"/>
      <c r="H94" s="112"/>
      <c r="I94" s="112"/>
      <c r="J94" s="112"/>
    </row>
    <row r="95" spans="2:11" ht="39" customHeight="1" x14ac:dyDescent="0.2">
      <c r="B95" s="496"/>
      <c r="C95" s="921" t="s">
        <v>392</v>
      </c>
      <c r="D95" s="922"/>
      <c r="E95" s="922"/>
      <c r="F95" s="922"/>
      <c r="G95" s="922"/>
      <c r="H95" s="922"/>
      <c r="I95" s="922"/>
      <c r="J95" s="922"/>
      <c r="K95" s="922"/>
    </row>
    <row r="96" spans="2:11" ht="39" customHeight="1" x14ac:dyDescent="0.2">
      <c r="B96" s="497"/>
      <c r="C96" s="923" t="s">
        <v>393</v>
      </c>
      <c r="D96" s="923"/>
      <c r="E96" s="923"/>
      <c r="F96" s="923"/>
      <c r="G96" s="923"/>
      <c r="H96" s="923"/>
      <c r="I96" s="923"/>
      <c r="J96" s="923"/>
      <c r="K96" s="921"/>
    </row>
    <row r="97" spans="2:11" ht="15.75" x14ac:dyDescent="0.2">
      <c r="B97" s="495"/>
      <c r="C97" s="112"/>
      <c r="D97" s="112"/>
      <c r="E97" s="112"/>
      <c r="F97" s="112"/>
      <c r="G97" s="112"/>
      <c r="H97" s="112"/>
      <c r="I97" s="112"/>
      <c r="J97" s="112"/>
    </row>
    <row r="98" spans="2:11" ht="15.75" x14ac:dyDescent="0.2">
      <c r="B98" s="495" t="s">
        <v>149</v>
      </c>
      <c r="C98" s="112"/>
      <c r="D98" s="112"/>
      <c r="E98" s="112"/>
      <c r="F98" s="112"/>
      <c r="G98" s="112"/>
      <c r="H98" s="112"/>
      <c r="I98" s="112"/>
      <c r="J98" s="112"/>
    </row>
    <row r="99" spans="2:11" ht="39" customHeight="1" x14ac:dyDescent="0.2">
      <c r="B99" s="496"/>
      <c r="C99" s="923" t="s">
        <v>524</v>
      </c>
      <c r="D99" s="923"/>
      <c r="E99" s="923"/>
      <c r="F99" s="923"/>
      <c r="G99" s="923"/>
      <c r="H99" s="923"/>
      <c r="I99" s="923"/>
      <c r="J99" s="923"/>
      <c r="K99" s="921"/>
    </row>
    <row r="100" spans="2:11" ht="39" customHeight="1" x14ac:dyDescent="0.2">
      <c r="B100" s="497"/>
      <c r="C100" s="923" t="s">
        <v>523</v>
      </c>
      <c r="D100" s="923"/>
      <c r="E100" s="923"/>
      <c r="F100" s="923"/>
      <c r="G100" s="923"/>
      <c r="H100" s="923"/>
      <c r="I100" s="923"/>
      <c r="J100" s="923"/>
      <c r="K100" s="921"/>
    </row>
    <row r="101" spans="2:11" ht="15.75" x14ac:dyDescent="0.2">
      <c r="B101" s="495"/>
      <c r="C101" s="112"/>
      <c r="D101" s="112"/>
      <c r="E101" s="112"/>
      <c r="F101" s="112"/>
      <c r="G101" s="112"/>
      <c r="H101" s="112"/>
      <c r="I101" s="112"/>
      <c r="J101" s="112"/>
    </row>
    <row r="102" spans="2:11" x14ac:dyDescent="0.2">
      <c r="C102" s="112"/>
      <c r="D102" s="112"/>
      <c r="E102" s="112"/>
      <c r="F102" s="112"/>
      <c r="G102" s="112"/>
      <c r="H102" s="112"/>
      <c r="I102" s="112"/>
      <c r="J102" s="112"/>
    </row>
    <row r="103" spans="2:11" x14ac:dyDescent="0.2">
      <c r="C103" s="112"/>
      <c r="D103" s="112"/>
      <c r="E103" s="112"/>
      <c r="F103" s="112"/>
      <c r="G103" s="112"/>
      <c r="H103" s="112"/>
      <c r="I103" s="112"/>
      <c r="J103" s="112"/>
    </row>
  </sheetData>
  <sheetProtection password="C6D6" sheet="1" objects="1" scenarios="1"/>
  <mergeCells count="40">
    <mergeCell ref="C33:K33"/>
    <mergeCell ref="AB4:AE4"/>
    <mergeCell ref="AG4:AH4"/>
    <mergeCell ref="AI4:AL4"/>
    <mergeCell ref="AM4:AN4"/>
    <mergeCell ref="B4:F4"/>
    <mergeCell ref="G4:K4"/>
    <mergeCell ref="M4:O4"/>
    <mergeCell ref="Q4:X4"/>
    <mergeCell ref="Y4:AA4"/>
    <mergeCell ref="P4:P5"/>
    <mergeCell ref="L4:L5"/>
    <mergeCell ref="C46:K46"/>
    <mergeCell ref="C47:K47"/>
    <mergeCell ref="C41:K41"/>
    <mergeCell ref="C42:K42"/>
    <mergeCell ref="C36:K36"/>
    <mergeCell ref="C37:K37"/>
    <mergeCell ref="C62:K62"/>
    <mergeCell ref="C63:K63"/>
    <mergeCell ref="C58:K58"/>
    <mergeCell ref="C57:K57"/>
    <mergeCell ref="C52:K52"/>
    <mergeCell ref="C53:K53"/>
    <mergeCell ref="C78:K78"/>
    <mergeCell ref="C73:K73"/>
    <mergeCell ref="C74:K74"/>
    <mergeCell ref="C67:K67"/>
    <mergeCell ref="C68:K68"/>
    <mergeCell ref="C87:K87"/>
    <mergeCell ref="C88:K88"/>
    <mergeCell ref="C83:K83"/>
    <mergeCell ref="C84:K84"/>
    <mergeCell ref="C79:K79"/>
    <mergeCell ref="C95:K95"/>
    <mergeCell ref="C96:K96"/>
    <mergeCell ref="C99:K99"/>
    <mergeCell ref="C100:K100"/>
    <mergeCell ref="C91:K91"/>
    <mergeCell ref="C92:K92"/>
  </mergeCells>
  <conditionalFormatting sqref="B22:AN22">
    <cfRule type="cellIs" dxfId="28" priority="28" stopIfTrue="1" operator="greaterThan">
      <formula>2</formula>
    </cfRule>
    <cfRule type="cellIs" dxfId="27" priority="29" stopIfTrue="1" operator="greaterThan">
      <formula>1</formula>
    </cfRule>
  </conditionalFormatting>
  <conditionalFormatting sqref="B8:AN8">
    <cfRule type="cellIs" dxfId="26" priority="25" operator="greaterThan">
      <formula>1</formula>
    </cfRule>
    <cfRule type="cellIs" dxfId="25" priority="26" operator="equal">
      <formula>1</formula>
    </cfRule>
    <cfRule type="cellIs" dxfId="24" priority="27" operator="equal">
      <formula>0</formula>
    </cfRule>
  </conditionalFormatting>
  <conditionalFormatting sqref="B11:AN11">
    <cfRule type="cellIs" dxfId="23" priority="23" operator="lessThan">
      <formula>0.6</formula>
    </cfRule>
    <cfRule type="cellIs" dxfId="22" priority="24" operator="lessThan">
      <formula>0.75</formula>
    </cfRule>
  </conditionalFormatting>
  <conditionalFormatting sqref="B16:AN16">
    <cfRule type="cellIs" dxfId="21" priority="21" operator="greaterThan">
      <formula>3</formula>
    </cfRule>
    <cfRule type="cellIs" dxfId="20" priority="22" operator="greaterThan">
      <formula>0</formula>
    </cfRule>
  </conditionalFormatting>
  <conditionalFormatting sqref="B17:AN17">
    <cfRule type="cellIs" dxfId="19" priority="19" operator="lessThan">
      <formula>0.5</formula>
    </cfRule>
    <cfRule type="cellIs" dxfId="18" priority="20" operator="lessThan">
      <formula>0.8</formula>
    </cfRule>
  </conditionalFormatting>
  <conditionalFormatting sqref="B18:AN18">
    <cfRule type="cellIs" dxfId="17" priority="17" operator="lessThan">
      <formula>0.5</formula>
    </cfRule>
    <cfRule type="cellIs" dxfId="16" priority="18" operator="lessThan">
      <formula>0.666</formula>
    </cfRule>
  </conditionalFormatting>
  <conditionalFormatting sqref="B7:AN7">
    <cfRule type="cellIs" dxfId="15" priority="15" operator="greaterThan">
      <formula>3</formula>
    </cfRule>
    <cfRule type="cellIs" dxfId="14" priority="16" operator="greaterThan">
      <formula>2</formula>
    </cfRule>
  </conditionalFormatting>
  <conditionalFormatting sqref="B19:AN19">
    <cfRule type="cellIs" dxfId="13" priority="13" operator="lessThan">
      <formula>10</formula>
    </cfRule>
    <cfRule type="cellIs" dxfId="12" priority="14" operator="lessThan">
      <formula>15</formula>
    </cfRule>
  </conditionalFormatting>
  <conditionalFormatting sqref="B20:AN20">
    <cfRule type="cellIs" dxfId="11" priority="11" operator="lessThan">
      <formula>15</formula>
    </cfRule>
    <cfRule type="cellIs" dxfId="10" priority="12" operator="lessThan">
      <formula>20</formula>
    </cfRule>
  </conditionalFormatting>
  <conditionalFormatting sqref="B9:AN9">
    <cfRule type="cellIs" dxfId="9" priority="9" operator="greaterThanOrEqual">
      <formula>0.8</formula>
    </cfRule>
    <cfRule type="cellIs" dxfId="8" priority="10" operator="greaterThanOrEqual">
      <formula>0.5</formula>
    </cfRule>
  </conditionalFormatting>
  <conditionalFormatting sqref="B12:AN12">
    <cfRule type="cellIs" dxfId="7" priority="7" operator="greaterThanOrEqual">
      <formula>0.8</formula>
    </cfRule>
    <cfRule type="cellIs" dxfId="6" priority="8" operator="greaterThanOrEqual">
      <formula>0.5</formula>
    </cfRule>
  </conditionalFormatting>
  <conditionalFormatting sqref="B13:AN13">
    <cfRule type="cellIs" dxfId="5" priority="5" operator="greaterThanOrEqual">
      <formula>0.8</formula>
    </cfRule>
    <cfRule type="cellIs" dxfId="4" priority="6" operator="greaterThanOrEqual">
      <formula>0.5</formula>
    </cfRule>
  </conditionalFormatting>
  <conditionalFormatting sqref="B14:AN14">
    <cfRule type="cellIs" dxfId="3" priority="3" operator="lessThan">
      <formula>0.5</formula>
    </cfRule>
    <cfRule type="cellIs" dxfId="2" priority="4" operator="between">
      <formula>0.5</formula>
      <formula>0.75</formula>
    </cfRule>
  </conditionalFormatting>
  <conditionalFormatting sqref="B23:AN23">
    <cfRule type="cellIs" dxfId="1" priority="1" operator="greaterThan">
      <formula>2</formula>
    </cfRule>
    <cfRule type="cellIs" dxfId="0" priority="2" operator="between">
      <formula>1</formula>
      <formula>2</formula>
    </cfRule>
  </conditionalFormatting>
  <hyperlinks>
    <hyperlink ref="A2" location="Contents!A1" display="Back to contents"/>
  </hyperlinks>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B39"/>
  <sheetViews>
    <sheetView workbookViewId="0">
      <selection activeCell="F29" sqref="F29"/>
    </sheetView>
  </sheetViews>
  <sheetFormatPr defaultRowHeight="15" x14ac:dyDescent="0.2"/>
  <cols>
    <col min="1" max="1" width="20" customWidth="1"/>
  </cols>
  <sheetData>
    <row r="1" spans="1:2" x14ac:dyDescent="0.2">
      <c r="A1" t="s">
        <v>177</v>
      </c>
      <c r="B1" t="s">
        <v>9</v>
      </c>
    </row>
    <row r="2" spans="1:2" x14ac:dyDescent="0.2">
      <c r="A2" t="s">
        <v>179</v>
      </c>
      <c r="B2" t="s">
        <v>9</v>
      </c>
    </row>
    <row r="3" spans="1:2" x14ac:dyDescent="0.2">
      <c r="A3" t="s">
        <v>180</v>
      </c>
      <c r="B3" t="s">
        <v>9</v>
      </c>
    </row>
    <row r="4" spans="1:2" x14ac:dyDescent="0.2">
      <c r="A4" t="s">
        <v>198</v>
      </c>
      <c r="B4" t="s">
        <v>15</v>
      </c>
    </row>
    <row r="5" spans="1:2" x14ac:dyDescent="0.2">
      <c r="A5" t="s">
        <v>197</v>
      </c>
      <c r="B5" t="s">
        <v>15</v>
      </c>
    </row>
    <row r="6" spans="1:2" x14ac:dyDescent="0.2">
      <c r="A6" t="s">
        <v>202</v>
      </c>
      <c r="B6" t="s">
        <v>16</v>
      </c>
    </row>
    <row r="7" spans="1:2" x14ac:dyDescent="0.2">
      <c r="A7" t="s">
        <v>199</v>
      </c>
      <c r="B7" t="s">
        <v>16</v>
      </c>
    </row>
    <row r="8" spans="1:2" x14ac:dyDescent="0.2">
      <c r="A8" t="s">
        <v>200</v>
      </c>
      <c r="B8" t="s">
        <v>16</v>
      </c>
    </row>
    <row r="9" spans="1:2" x14ac:dyDescent="0.2">
      <c r="A9" t="s">
        <v>203</v>
      </c>
      <c r="B9" t="s">
        <v>16</v>
      </c>
    </row>
    <row r="10" spans="1:2" x14ac:dyDescent="0.2">
      <c r="A10" t="s">
        <v>175</v>
      </c>
      <c r="B10" t="s">
        <v>7</v>
      </c>
    </row>
    <row r="11" spans="1:2" x14ac:dyDescent="0.2">
      <c r="A11" t="s">
        <v>173</v>
      </c>
      <c r="B11" t="s">
        <v>7</v>
      </c>
    </row>
    <row r="12" spans="1:2" x14ac:dyDescent="0.2">
      <c r="A12" t="s">
        <v>172</v>
      </c>
      <c r="B12" t="s">
        <v>7</v>
      </c>
    </row>
    <row r="13" spans="1:2" x14ac:dyDescent="0.2">
      <c r="A13" t="s">
        <v>174</v>
      </c>
      <c r="B13" t="s">
        <v>7</v>
      </c>
    </row>
    <row r="14" spans="1:2" x14ac:dyDescent="0.2">
      <c r="A14" t="s">
        <v>176</v>
      </c>
      <c r="B14" t="s">
        <v>7</v>
      </c>
    </row>
    <row r="15" spans="1:2" x14ac:dyDescent="0.2">
      <c r="A15" t="s">
        <v>183</v>
      </c>
      <c r="B15" t="s">
        <v>11</v>
      </c>
    </row>
    <row r="16" spans="1:2" x14ac:dyDescent="0.2">
      <c r="A16" t="s">
        <v>186</v>
      </c>
      <c r="B16" t="s">
        <v>11</v>
      </c>
    </row>
    <row r="17" spans="1:2" x14ac:dyDescent="0.2">
      <c r="A17" t="s">
        <v>184</v>
      </c>
      <c r="B17" t="s">
        <v>11</v>
      </c>
    </row>
    <row r="18" spans="1:2" x14ac:dyDescent="0.2">
      <c r="A18" t="s">
        <v>188</v>
      </c>
      <c r="B18" t="s">
        <v>11</v>
      </c>
    </row>
    <row r="19" spans="1:2" x14ac:dyDescent="0.2">
      <c r="A19" t="s">
        <v>187</v>
      </c>
      <c r="B19" t="s">
        <v>11</v>
      </c>
    </row>
    <row r="20" spans="1:2" x14ac:dyDescent="0.2">
      <c r="A20" t="s">
        <v>181</v>
      </c>
      <c r="B20" t="s">
        <v>11</v>
      </c>
    </row>
    <row r="21" spans="1:2" x14ac:dyDescent="0.2">
      <c r="A21" t="s">
        <v>185</v>
      </c>
      <c r="B21" t="s">
        <v>11</v>
      </c>
    </row>
    <row r="22" spans="1:2" x14ac:dyDescent="0.2">
      <c r="A22" t="s">
        <v>182</v>
      </c>
      <c r="B22" t="s">
        <v>11</v>
      </c>
    </row>
    <row r="23" spans="1:2" x14ac:dyDescent="0.2">
      <c r="A23" t="s">
        <v>201</v>
      </c>
      <c r="B23" t="s">
        <v>17</v>
      </c>
    </row>
    <row r="24" spans="1:2" x14ac:dyDescent="0.2">
      <c r="A24" t="s">
        <v>213</v>
      </c>
      <c r="B24" t="s">
        <v>17</v>
      </c>
    </row>
    <row r="25" spans="1:2" x14ac:dyDescent="0.2">
      <c r="A25" t="s">
        <v>168</v>
      </c>
      <c r="B25" t="s">
        <v>6</v>
      </c>
    </row>
    <row r="26" spans="1:2" x14ac:dyDescent="0.2">
      <c r="A26" t="s">
        <v>171</v>
      </c>
      <c r="B26" t="s">
        <v>6</v>
      </c>
    </row>
    <row r="27" spans="1:2" x14ac:dyDescent="0.2">
      <c r="A27" t="s">
        <v>169</v>
      </c>
      <c r="B27" t="s">
        <v>6</v>
      </c>
    </row>
    <row r="28" spans="1:2" x14ac:dyDescent="0.2">
      <c r="A28" t="s">
        <v>170</v>
      </c>
      <c r="B28" t="s">
        <v>6</v>
      </c>
    </row>
    <row r="29" spans="1:2" x14ac:dyDescent="0.2">
      <c r="A29" t="s">
        <v>167</v>
      </c>
      <c r="B29" t="s">
        <v>6</v>
      </c>
    </row>
    <row r="30" spans="1:2" x14ac:dyDescent="0.2">
      <c r="A30" t="s">
        <v>196</v>
      </c>
      <c r="B30" t="s">
        <v>12</v>
      </c>
    </row>
    <row r="31" spans="1:2" x14ac:dyDescent="0.2">
      <c r="A31" t="s">
        <v>192</v>
      </c>
      <c r="B31" t="s">
        <v>12</v>
      </c>
    </row>
    <row r="32" spans="1:2" x14ac:dyDescent="0.2">
      <c r="A32" t="s">
        <v>195</v>
      </c>
      <c r="B32" t="s">
        <v>12</v>
      </c>
    </row>
    <row r="33" spans="1:2" x14ac:dyDescent="0.2">
      <c r="A33" t="s">
        <v>193</v>
      </c>
      <c r="B33" t="s">
        <v>13</v>
      </c>
    </row>
    <row r="34" spans="1:2" x14ac:dyDescent="0.2">
      <c r="A34" t="s">
        <v>190</v>
      </c>
      <c r="B34" t="s">
        <v>13</v>
      </c>
    </row>
    <row r="35" spans="1:2" x14ac:dyDescent="0.2">
      <c r="A35" t="s">
        <v>194</v>
      </c>
      <c r="B35" t="s">
        <v>13</v>
      </c>
    </row>
    <row r="36" spans="1:2" x14ac:dyDescent="0.2">
      <c r="A36" t="s">
        <v>189</v>
      </c>
      <c r="B36" t="s">
        <v>13</v>
      </c>
    </row>
    <row r="37" spans="1:2" x14ac:dyDescent="0.2">
      <c r="A37" t="s">
        <v>191</v>
      </c>
      <c r="B37" t="s">
        <v>14</v>
      </c>
    </row>
    <row r="38" spans="1:2" x14ac:dyDescent="0.2">
      <c r="A38" t="s">
        <v>178</v>
      </c>
    </row>
    <row r="39" spans="1:2" x14ac:dyDescent="0.2">
      <c r="A39" t="s">
        <v>8</v>
      </c>
    </row>
  </sheetData>
  <sortState ref="A1:A39">
    <sortCondition ref="A1"/>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57"/>
  <sheetViews>
    <sheetView showGridLines="0" workbookViewId="0">
      <pane xSplit="1" ySplit="5" topLeftCell="B6" activePane="bottomRight" state="frozen"/>
      <selection pane="topRight" activeCell="B1" sqref="B1"/>
      <selection pane="bottomLeft" activeCell="A6" sqref="A6"/>
      <selection pane="bottomRight" activeCell="A2" sqref="A2"/>
    </sheetView>
  </sheetViews>
  <sheetFormatPr defaultRowHeight="15" x14ac:dyDescent="0.2"/>
  <cols>
    <col min="1" max="1" width="26" customWidth="1"/>
    <col min="2" max="5" width="11.77734375" customWidth="1"/>
  </cols>
  <sheetData>
    <row r="1" spans="1:5" ht="15.75" x14ac:dyDescent="0.25">
      <c r="A1" s="68" t="s">
        <v>433</v>
      </c>
    </row>
    <row r="2" spans="1:5" x14ac:dyDescent="0.2">
      <c r="A2" s="9" t="s">
        <v>27</v>
      </c>
    </row>
    <row r="3" spans="1:5" ht="15.75" thickBot="1" x14ac:dyDescent="0.25">
      <c r="A3" s="2"/>
    </row>
    <row r="4" spans="1:5" ht="15.75" customHeight="1" thickBot="1" x14ac:dyDescent="0.25">
      <c r="A4" s="74" t="s">
        <v>439</v>
      </c>
      <c r="B4" s="708" t="s">
        <v>19</v>
      </c>
      <c r="C4" s="709"/>
      <c r="D4" s="710"/>
      <c r="E4" s="705" t="s">
        <v>18</v>
      </c>
    </row>
    <row r="5" spans="1:5" ht="15.75" thickBot="1" x14ac:dyDescent="0.25">
      <c r="A5" s="110" t="s">
        <v>473</v>
      </c>
      <c r="B5" s="111">
        <v>0.1</v>
      </c>
      <c r="C5" s="88">
        <v>0.2</v>
      </c>
      <c r="D5" s="89">
        <v>0.3</v>
      </c>
      <c r="E5" s="706"/>
    </row>
    <row r="6" spans="1:5" ht="15.75" x14ac:dyDescent="0.25">
      <c r="A6" s="71" t="s">
        <v>6</v>
      </c>
      <c r="B6" s="90">
        <v>1</v>
      </c>
      <c r="C6" s="91">
        <v>1</v>
      </c>
      <c r="D6" s="92">
        <v>2</v>
      </c>
      <c r="E6" s="93">
        <v>4</v>
      </c>
    </row>
    <row r="7" spans="1:5" x14ac:dyDescent="0.2">
      <c r="A7" s="85" t="s">
        <v>441</v>
      </c>
      <c r="B7" s="94"/>
      <c r="C7" s="95">
        <v>1</v>
      </c>
      <c r="D7" s="96">
        <v>1</v>
      </c>
      <c r="E7" s="97">
        <v>2</v>
      </c>
    </row>
    <row r="8" spans="1:5" x14ac:dyDescent="0.2">
      <c r="A8" s="85" t="s">
        <v>442</v>
      </c>
      <c r="B8" s="94"/>
      <c r="C8" s="95"/>
      <c r="D8" s="96"/>
      <c r="E8" s="98">
        <v>0</v>
      </c>
    </row>
    <row r="9" spans="1:5" x14ac:dyDescent="0.2">
      <c r="A9" s="85" t="s">
        <v>443</v>
      </c>
      <c r="B9" s="94"/>
      <c r="C9" s="95"/>
      <c r="D9" s="96"/>
      <c r="E9" s="98">
        <v>0</v>
      </c>
    </row>
    <row r="10" spans="1:5" x14ac:dyDescent="0.2">
      <c r="A10" s="85" t="s">
        <v>444</v>
      </c>
      <c r="B10" s="94">
        <v>1</v>
      </c>
      <c r="C10" s="95"/>
      <c r="D10" s="96">
        <v>1</v>
      </c>
      <c r="E10" s="97">
        <v>2</v>
      </c>
    </row>
    <row r="11" spans="1:5" ht="15.75" thickBot="1" x14ac:dyDescent="0.25">
      <c r="A11" s="86" t="s">
        <v>445</v>
      </c>
      <c r="B11" s="99"/>
      <c r="C11" s="100"/>
      <c r="D11" s="101"/>
      <c r="E11" s="102">
        <v>0</v>
      </c>
    </row>
    <row r="12" spans="1:5" ht="15.75" x14ac:dyDescent="0.25">
      <c r="A12" s="71" t="s">
        <v>7</v>
      </c>
      <c r="B12" s="90">
        <v>5</v>
      </c>
      <c r="C12" s="91">
        <v>4</v>
      </c>
      <c r="D12" s="92">
        <v>5</v>
      </c>
      <c r="E12" s="93">
        <v>14</v>
      </c>
    </row>
    <row r="13" spans="1:5" x14ac:dyDescent="0.2">
      <c r="A13" s="85" t="s">
        <v>446</v>
      </c>
      <c r="B13" s="94">
        <v>1</v>
      </c>
      <c r="C13" s="95">
        <v>2</v>
      </c>
      <c r="D13" s="96">
        <v>1</v>
      </c>
      <c r="E13" s="103">
        <v>4</v>
      </c>
    </row>
    <row r="14" spans="1:5" x14ac:dyDescent="0.2">
      <c r="A14" s="85" t="s">
        <v>447</v>
      </c>
      <c r="B14" s="94">
        <v>1</v>
      </c>
      <c r="C14" s="95">
        <v>1</v>
      </c>
      <c r="D14" s="96">
        <v>1</v>
      </c>
      <c r="E14" s="97">
        <v>3</v>
      </c>
    </row>
    <row r="15" spans="1:5" x14ac:dyDescent="0.2">
      <c r="A15" s="85" t="s">
        <v>448</v>
      </c>
      <c r="B15" s="94"/>
      <c r="C15" s="95"/>
      <c r="D15" s="96"/>
      <c r="E15" s="98">
        <v>0</v>
      </c>
    </row>
    <row r="16" spans="1:5" x14ac:dyDescent="0.2">
      <c r="A16" s="85" t="s">
        <v>449</v>
      </c>
      <c r="B16" s="94">
        <v>1</v>
      </c>
      <c r="C16" s="95"/>
      <c r="D16" s="96">
        <v>1</v>
      </c>
      <c r="E16" s="97">
        <v>2</v>
      </c>
    </row>
    <row r="17" spans="1:5" ht="15.75" thickBot="1" x14ac:dyDescent="0.25">
      <c r="A17" s="86" t="s">
        <v>450</v>
      </c>
      <c r="B17" s="99">
        <v>2</v>
      </c>
      <c r="C17" s="100">
        <v>1</v>
      </c>
      <c r="D17" s="101">
        <v>2</v>
      </c>
      <c r="E17" s="103">
        <v>5</v>
      </c>
    </row>
    <row r="18" spans="1:5" ht="15.75" x14ac:dyDescent="0.25">
      <c r="A18" s="71" t="s">
        <v>8</v>
      </c>
      <c r="B18" s="90">
        <v>1</v>
      </c>
      <c r="C18" s="91">
        <v>1</v>
      </c>
      <c r="D18" s="92">
        <v>3</v>
      </c>
      <c r="E18" s="93">
        <v>5</v>
      </c>
    </row>
    <row r="19" spans="1:5" ht="15.75" thickBot="1" x14ac:dyDescent="0.25">
      <c r="A19" s="86" t="s">
        <v>8</v>
      </c>
      <c r="B19" s="99">
        <v>1</v>
      </c>
      <c r="C19" s="100">
        <v>1</v>
      </c>
      <c r="D19" s="101">
        <v>3</v>
      </c>
      <c r="E19" s="104">
        <v>5</v>
      </c>
    </row>
    <row r="20" spans="1:5" ht="15.75" x14ac:dyDescent="0.25">
      <c r="A20" s="71" t="s">
        <v>9</v>
      </c>
      <c r="B20" s="90"/>
      <c r="C20" s="91"/>
      <c r="D20" s="92">
        <v>2</v>
      </c>
      <c r="E20" s="93">
        <v>2</v>
      </c>
    </row>
    <row r="21" spans="1:5" x14ac:dyDescent="0.2">
      <c r="A21" s="85" t="s">
        <v>451</v>
      </c>
      <c r="B21" s="94"/>
      <c r="C21" s="95"/>
      <c r="D21" s="96">
        <v>1</v>
      </c>
      <c r="E21" s="97">
        <v>1</v>
      </c>
    </row>
    <row r="22" spans="1:5" x14ac:dyDescent="0.2">
      <c r="A22" s="85" t="s">
        <v>452</v>
      </c>
      <c r="B22" s="94"/>
      <c r="C22" s="95"/>
      <c r="D22" s="96"/>
      <c r="E22" s="98">
        <v>0</v>
      </c>
    </row>
    <row r="23" spans="1:5" ht="15.75" thickBot="1" x14ac:dyDescent="0.25">
      <c r="A23" s="86" t="s">
        <v>453</v>
      </c>
      <c r="B23" s="99"/>
      <c r="C23" s="100"/>
      <c r="D23" s="101">
        <v>1</v>
      </c>
      <c r="E23" s="105">
        <v>1</v>
      </c>
    </row>
    <row r="24" spans="1:5" ht="15.75" x14ac:dyDescent="0.25">
      <c r="A24" s="71" t="s">
        <v>178</v>
      </c>
      <c r="B24" s="90"/>
      <c r="C24" s="91">
        <v>3</v>
      </c>
      <c r="D24" s="92">
        <v>3</v>
      </c>
      <c r="E24" s="93">
        <v>6</v>
      </c>
    </row>
    <row r="25" spans="1:5" ht="15.75" thickBot="1" x14ac:dyDescent="0.25">
      <c r="A25" s="86" t="s">
        <v>178</v>
      </c>
      <c r="B25" s="99"/>
      <c r="C25" s="100">
        <v>3</v>
      </c>
      <c r="D25" s="101">
        <v>3</v>
      </c>
      <c r="E25" s="104">
        <v>6</v>
      </c>
    </row>
    <row r="26" spans="1:5" ht="15.75" x14ac:dyDescent="0.25">
      <c r="A26" s="71" t="s">
        <v>11</v>
      </c>
      <c r="B26" s="90"/>
      <c r="C26" s="91">
        <v>1</v>
      </c>
      <c r="D26" s="92">
        <v>4</v>
      </c>
      <c r="E26" s="93">
        <v>5</v>
      </c>
    </row>
    <row r="27" spans="1:5" x14ac:dyDescent="0.2">
      <c r="A27" s="85" t="s">
        <v>454</v>
      </c>
      <c r="B27" s="94"/>
      <c r="C27" s="95">
        <v>1</v>
      </c>
      <c r="D27" s="96"/>
      <c r="E27" s="97">
        <v>1</v>
      </c>
    </row>
    <row r="28" spans="1:5" x14ac:dyDescent="0.2">
      <c r="A28" s="85" t="s">
        <v>455</v>
      </c>
      <c r="B28" s="94"/>
      <c r="C28" s="95"/>
      <c r="D28" s="96"/>
      <c r="E28" s="98">
        <v>0</v>
      </c>
    </row>
    <row r="29" spans="1:5" x14ac:dyDescent="0.2">
      <c r="A29" s="85" t="s">
        <v>456</v>
      </c>
      <c r="B29" s="94"/>
      <c r="C29" s="95"/>
      <c r="D29" s="96">
        <v>2</v>
      </c>
      <c r="E29" s="97">
        <v>2</v>
      </c>
    </row>
    <row r="30" spans="1:5" x14ac:dyDescent="0.2">
      <c r="A30" s="85" t="s">
        <v>457</v>
      </c>
      <c r="B30" s="94"/>
      <c r="C30" s="95"/>
      <c r="D30" s="96"/>
      <c r="E30" s="98">
        <v>0</v>
      </c>
    </row>
    <row r="31" spans="1:5" x14ac:dyDescent="0.2">
      <c r="A31" s="85" t="s">
        <v>458</v>
      </c>
      <c r="B31" s="94"/>
      <c r="C31" s="95"/>
      <c r="D31" s="96"/>
      <c r="E31" s="98">
        <v>0</v>
      </c>
    </row>
    <row r="32" spans="1:5" x14ac:dyDescent="0.2">
      <c r="A32" s="85" t="s">
        <v>459</v>
      </c>
      <c r="B32" s="94"/>
      <c r="C32" s="95"/>
      <c r="D32" s="96">
        <v>1</v>
      </c>
      <c r="E32" s="97">
        <v>1</v>
      </c>
    </row>
    <row r="33" spans="1:5" x14ac:dyDescent="0.2">
      <c r="A33" s="85" t="s">
        <v>460</v>
      </c>
      <c r="B33" s="94"/>
      <c r="C33" s="95"/>
      <c r="D33" s="96">
        <v>1</v>
      </c>
      <c r="E33" s="97">
        <v>1</v>
      </c>
    </row>
    <row r="34" spans="1:5" ht="15.75" thickBot="1" x14ac:dyDescent="0.25">
      <c r="A34" s="86" t="s">
        <v>461</v>
      </c>
      <c r="B34" s="99"/>
      <c r="C34" s="100"/>
      <c r="D34" s="101"/>
      <c r="E34" s="102">
        <v>0</v>
      </c>
    </row>
    <row r="35" spans="1:5" ht="15.75" x14ac:dyDescent="0.25">
      <c r="A35" s="71" t="s">
        <v>12</v>
      </c>
      <c r="B35" s="90"/>
      <c r="C35" s="91"/>
      <c r="D35" s="92"/>
      <c r="E35" s="93">
        <v>0</v>
      </c>
    </row>
    <row r="36" spans="1:5" x14ac:dyDescent="0.2">
      <c r="A36" s="85" t="s">
        <v>462</v>
      </c>
      <c r="B36" s="94"/>
      <c r="C36" s="95"/>
      <c r="D36" s="96"/>
      <c r="E36" s="98">
        <v>0</v>
      </c>
    </row>
    <row r="37" spans="1:5" x14ac:dyDescent="0.2">
      <c r="A37" s="85" t="s">
        <v>463</v>
      </c>
      <c r="B37" s="94"/>
      <c r="C37" s="95"/>
      <c r="D37" s="96"/>
      <c r="E37" s="98">
        <v>0</v>
      </c>
    </row>
    <row r="38" spans="1:5" ht="15.75" thickBot="1" x14ac:dyDescent="0.25">
      <c r="A38" s="86" t="s">
        <v>464</v>
      </c>
      <c r="B38" s="99"/>
      <c r="C38" s="100"/>
      <c r="D38" s="101"/>
      <c r="E38" s="102">
        <v>0</v>
      </c>
    </row>
    <row r="39" spans="1:5" ht="15.75" x14ac:dyDescent="0.25">
      <c r="A39" s="71" t="s">
        <v>13</v>
      </c>
      <c r="B39" s="90"/>
      <c r="C39" s="91"/>
      <c r="D39" s="92"/>
      <c r="E39" s="93">
        <v>0</v>
      </c>
    </row>
    <row r="40" spans="1:5" x14ac:dyDescent="0.2">
      <c r="A40" s="85" t="s">
        <v>465</v>
      </c>
      <c r="B40" s="94"/>
      <c r="C40" s="95"/>
      <c r="D40" s="96"/>
      <c r="E40" s="98">
        <v>0</v>
      </c>
    </row>
    <row r="41" spans="1:5" x14ac:dyDescent="0.2">
      <c r="A41" s="85" t="s">
        <v>466</v>
      </c>
      <c r="B41" s="94"/>
      <c r="C41" s="95"/>
      <c r="D41" s="96"/>
      <c r="E41" s="98">
        <v>0</v>
      </c>
    </row>
    <row r="42" spans="1:5" x14ac:dyDescent="0.2">
      <c r="A42" s="85" t="s">
        <v>90</v>
      </c>
      <c r="B42" s="94"/>
      <c r="C42" s="95"/>
      <c r="D42" s="96"/>
      <c r="E42" s="98">
        <v>0</v>
      </c>
    </row>
    <row r="43" spans="1:5" ht="15.75" thickBot="1" x14ac:dyDescent="0.25">
      <c r="A43" s="86" t="s">
        <v>467</v>
      </c>
      <c r="B43" s="99"/>
      <c r="C43" s="100"/>
      <c r="D43" s="101"/>
      <c r="E43" s="102">
        <v>0</v>
      </c>
    </row>
    <row r="44" spans="1:5" ht="15.75" x14ac:dyDescent="0.25">
      <c r="A44" s="71" t="s">
        <v>14</v>
      </c>
      <c r="B44" s="90"/>
      <c r="C44" s="91"/>
      <c r="D44" s="92"/>
      <c r="E44" s="93">
        <v>0</v>
      </c>
    </row>
    <row r="45" spans="1:5" ht="15.75" thickBot="1" x14ac:dyDescent="0.25">
      <c r="A45" s="86" t="s">
        <v>14</v>
      </c>
      <c r="B45" s="99"/>
      <c r="C45" s="100"/>
      <c r="D45" s="101"/>
      <c r="E45" s="102">
        <v>0</v>
      </c>
    </row>
    <row r="46" spans="1:5" ht="15.75" x14ac:dyDescent="0.25">
      <c r="A46" s="71" t="s">
        <v>15</v>
      </c>
      <c r="B46" s="90"/>
      <c r="C46" s="91"/>
      <c r="D46" s="92"/>
      <c r="E46" s="93">
        <v>0</v>
      </c>
    </row>
    <row r="47" spans="1:5" x14ac:dyDescent="0.2">
      <c r="A47" s="85" t="s">
        <v>15</v>
      </c>
      <c r="B47" s="94"/>
      <c r="C47" s="95"/>
      <c r="D47" s="96"/>
      <c r="E47" s="98">
        <v>0</v>
      </c>
    </row>
    <row r="48" spans="1:5" ht="15.75" thickBot="1" x14ac:dyDescent="0.25">
      <c r="A48" s="86" t="s">
        <v>482</v>
      </c>
      <c r="B48" s="99"/>
      <c r="C48" s="100"/>
      <c r="D48" s="101"/>
      <c r="E48" s="102">
        <v>0</v>
      </c>
    </row>
    <row r="49" spans="1:5" ht="15.75" x14ac:dyDescent="0.25">
      <c r="A49" s="71" t="s">
        <v>16</v>
      </c>
      <c r="B49" s="90">
        <v>1</v>
      </c>
      <c r="C49" s="91"/>
      <c r="D49" s="92">
        <v>4</v>
      </c>
      <c r="E49" s="93">
        <v>5</v>
      </c>
    </row>
    <row r="50" spans="1:5" x14ac:dyDescent="0.2">
      <c r="A50" s="85" t="s">
        <v>468</v>
      </c>
      <c r="B50" s="94"/>
      <c r="C50" s="95"/>
      <c r="D50" s="96">
        <v>2</v>
      </c>
      <c r="E50" s="97">
        <v>2</v>
      </c>
    </row>
    <row r="51" spans="1:5" x14ac:dyDescent="0.2">
      <c r="A51" s="85" t="s">
        <v>469</v>
      </c>
      <c r="B51" s="94">
        <v>1</v>
      </c>
      <c r="C51" s="95"/>
      <c r="D51" s="96"/>
      <c r="E51" s="97">
        <v>1</v>
      </c>
    </row>
    <row r="52" spans="1:5" x14ac:dyDescent="0.2">
      <c r="A52" s="85" t="s">
        <v>470</v>
      </c>
      <c r="B52" s="94"/>
      <c r="C52" s="95"/>
      <c r="D52" s="96">
        <v>1</v>
      </c>
      <c r="E52" s="97">
        <v>1</v>
      </c>
    </row>
    <row r="53" spans="1:5" ht="15.75" thickBot="1" x14ac:dyDescent="0.25">
      <c r="A53" s="86" t="s">
        <v>471</v>
      </c>
      <c r="B53" s="99"/>
      <c r="C53" s="100"/>
      <c r="D53" s="101">
        <v>1</v>
      </c>
      <c r="E53" s="105">
        <v>1</v>
      </c>
    </row>
    <row r="54" spans="1:5" ht="15.75" x14ac:dyDescent="0.25">
      <c r="A54" s="71" t="s">
        <v>17</v>
      </c>
      <c r="B54" s="90"/>
      <c r="C54" s="91"/>
      <c r="D54" s="92">
        <v>1</v>
      </c>
      <c r="E54" s="93">
        <v>1</v>
      </c>
    </row>
    <row r="55" spans="1:5" x14ac:dyDescent="0.2">
      <c r="A55" s="85" t="s">
        <v>17</v>
      </c>
      <c r="B55" s="94"/>
      <c r="C55" s="95"/>
      <c r="D55" s="96"/>
      <c r="E55" s="98">
        <v>0</v>
      </c>
    </row>
    <row r="56" spans="1:5" ht="15.75" thickBot="1" x14ac:dyDescent="0.25">
      <c r="A56" s="85" t="s">
        <v>472</v>
      </c>
      <c r="B56" s="99"/>
      <c r="C56" s="100"/>
      <c r="D56" s="101">
        <v>1</v>
      </c>
      <c r="E56" s="105">
        <v>1</v>
      </c>
    </row>
    <row r="57" spans="1:5" ht="16.5" thickBot="1" x14ac:dyDescent="0.3">
      <c r="A57" s="6" t="s">
        <v>18</v>
      </c>
      <c r="B57" s="106">
        <v>8</v>
      </c>
      <c r="C57" s="107">
        <v>10</v>
      </c>
      <c r="D57" s="108">
        <v>24</v>
      </c>
      <c r="E57" s="109">
        <v>42</v>
      </c>
    </row>
  </sheetData>
  <sheetProtection password="C6D6" sheet="1" objects="1" scenarios="1"/>
  <mergeCells count="2">
    <mergeCell ref="B4:D4"/>
    <mergeCell ref="E4:E5"/>
  </mergeCells>
  <hyperlinks>
    <hyperlink ref="A2" location="Contents!A1" display="Back to contents"/>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58"/>
  <sheetViews>
    <sheetView showGridLines="0" workbookViewId="0">
      <pane xSplit="1" ySplit="6" topLeftCell="B7" activePane="bottomRight" state="frozen"/>
      <selection pane="topRight" activeCell="B1" sqref="B1"/>
      <selection pane="bottomLeft" activeCell="A7" sqref="A7"/>
      <selection pane="bottomRight" activeCell="A2" sqref="A2"/>
    </sheetView>
  </sheetViews>
  <sheetFormatPr defaultColWidth="8.88671875" defaultRowHeight="14.25" x14ac:dyDescent="0.2"/>
  <cols>
    <col min="1" max="1" width="39.88671875" style="7" customWidth="1"/>
    <col min="2" max="3" width="12.21875" style="7" customWidth="1"/>
    <col min="4" max="4" width="12.21875" style="8" customWidth="1"/>
    <col min="5" max="6" width="12.21875" style="7" customWidth="1"/>
    <col min="7" max="7" width="12.21875" style="8" customWidth="1"/>
    <col min="8" max="9" width="12.21875" style="7" customWidth="1"/>
    <col min="10" max="10" width="12.21875" style="8" customWidth="1"/>
    <col min="11" max="11" width="12.21875" style="7" customWidth="1"/>
    <col min="12" max="16384" width="8.88671875" style="7"/>
  </cols>
  <sheetData>
    <row r="1" spans="1:11" ht="15" x14ac:dyDescent="0.25">
      <c r="A1" s="68" t="s">
        <v>437</v>
      </c>
    </row>
    <row r="2" spans="1:11" x14ac:dyDescent="0.2">
      <c r="A2" s="9" t="s">
        <v>27</v>
      </c>
    </row>
    <row r="3" spans="1:11" ht="15" thickBot="1" x14ac:dyDescent="0.25"/>
    <row r="4" spans="1:11" ht="15.75" x14ac:dyDescent="0.25">
      <c r="A4" s="112"/>
      <c r="B4" s="713" t="s">
        <v>21</v>
      </c>
      <c r="C4" s="714"/>
      <c r="D4" s="715"/>
      <c r="E4" s="713" t="s">
        <v>22</v>
      </c>
      <c r="F4" s="714"/>
      <c r="G4" s="715"/>
      <c r="H4" s="713" t="s">
        <v>23</v>
      </c>
      <c r="I4" s="714"/>
      <c r="J4" s="715"/>
      <c r="K4" s="132" t="s">
        <v>24</v>
      </c>
    </row>
    <row r="5" spans="1:11" ht="15" customHeight="1" x14ac:dyDescent="0.25">
      <c r="A5" s="118" t="s">
        <v>439</v>
      </c>
      <c r="B5" s="716" t="s">
        <v>339</v>
      </c>
      <c r="C5" s="718" t="s">
        <v>25</v>
      </c>
      <c r="D5" s="720" t="s">
        <v>26</v>
      </c>
      <c r="E5" s="716" t="s">
        <v>339</v>
      </c>
      <c r="F5" s="718" t="s">
        <v>25</v>
      </c>
      <c r="G5" s="720" t="s">
        <v>207</v>
      </c>
      <c r="H5" s="716" t="s">
        <v>339</v>
      </c>
      <c r="I5" s="718" t="s">
        <v>25</v>
      </c>
      <c r="J5" s="720" t="s">
        <v>208</v>
      </c>
      <c r="K5" s="711" t="s">
        <v>209</v>
      </c>
    </row>
    <row r="6" spans="1:11" ht="63" customHeight="1" thickBot="1" x14ac:dyDescent="0.25">
      <c r="A6" s="119" t="s">
        <v>440</v>
      </c>
      <c r="B6" s="717"/>
      <c r="C6" s="719"/>
      <c r="D6" s="721"/>
      <c r="E6" s="717"/>
      <c r="F6" s="719"/>
      <c r="G6" s="721"/>
      <c r="H6" s="717"/>
      <c r="I6" s="719"/>
      <c r="J6" s="721"/>
      <c r="K6" s="712"/>
    </row>
    <row r="7" spans="1:11" ht="15" x14ac:dyDescent="0.25">
      <c r="A7" s="120" t="s">
        <v>6</v>
      </c>
      <c r="B7" s="124">
        <v>3332</v>
      </c>
      <c r="C7" s="113">
        <v>460</v>
      </c>
      <c r="D7" s="125">
        <v>0.13805522208883553</v>
      </c>
      <c r="E7" s="124">
        <v>4830</v>
      </c>
      <c r="F7" s="113">
        <v>556</v>
      </c>
      <c r="G7" s="125">
        <v>0.11511387163561076</v>
      </c>
      <c r="H7" s="124">
        <v>4119</v>
      </c>
      <c r="I7" s="113">
        <v>395</v>
      </c>
      <c r="J7" s="125">
        <v>9.5897062393784899E-2</v>
      </c>
      <c r="K7" s="133">
        <v>0.11489292402898786</v>
      </c>
    </row>
    <row r="8" spans="1:11" x14ac:dyDescent="0.2">
      <c r="A8" s="683" t="s">
        <v>441</v>
      </c>
      <c r="B8" s="126">
        <v>715</v>
      </c>
      <c r="C8" s="114">
        <v>259</v>
      </c>
      <c r="D8" s="127">
        <v>0.36223776223776222</v>
      </c>
      <c r="E8" s="126">
        <v>930</v>
      </c>
      <c r="F8" s="114">
        <v>291</v>
      </c>
      <c r="G8" s="127">
        <v>0.31290322580645163</v>
      </c>
      <c r="H8" s="126">
        <v>729</v>
      </c>
      <c r="I8" s="114">
        <v>189</v>
      </c>
      <c r="J8" s="127">
        <v>0.25925925925925924</v>
      </c>
      <c r="K8" s="134">
        <v>0.31128896377422072</v>
      </c>
    </row>
    <row r="9" spans="1:11" x14ac:dyDescent="0.2">
      <c r="A9" s="683" t="s">
        <v>442</v>
      </c>
      <c r="B9" s="126">
        <v>764</v>
      </c>
      <c r="C9" s="114">
        <v>0</v>
      </c>
      <c r="D9" s="127">
        <v>0</v>
      </c>
      <c r="E9" s="126">
        <v>992</v>
      </c>
      <c r="F9" s="114">
        <v>0</v>
      </c>
      <c r="G9" s="127">
        <v>0</v>
      </c>
      <c r="H9" s="126">
        <v>868</v>
      </c>
      <c r="I9" s="114">
        <v>0</v>
      </c>
      <c r="J9" s="127">
        <v>0</v>
      </c>
      <c r="K9" s="127">
        <v>0</v>
      </c>
    </row>
    <row r="10" spans="1:11" x14ac:dyDescent="0.2">
      <c r="A10" s="683" t="s">
        <v>443</v>
      </c>
      <c r="B10" s="126">
        <v>413</v>
      </c>
      <c r="C10" s="114">
        <v>0</v>
      </c>
      <c r="D10" s="127">
        <v>0</v>
      </c>
      <c r="E10" s="126">
        <v>635</v>
      </c>
      <c r="F10" s="114">
        <v>0</v>
      </c>
      <c r="G10" s="127">
        <v>0</v>
      </c>
      <c r="H10" s="126">
        <v>526</v>
      </c>
      <c r="I10" s="114">
        <v>0</v>
      </c>
      <c r="J10" s="127">
        <v>0</v>
      </c>
      <c r="K10" s="127">
        <v>0</v>
      </c>
    </row>
    <row r="11" spans="1:11" x14ac:dyDescent="0.2">
      <c r="A11" s="683" t="s">
        <v>444</v>
      </c>
      <c r="B11" s="126">
        <v>781</v>
      </c>
      <c r="C11" s="114">
        <v>201</v>
      </c>
      <c r="D11" s="127">
        <v>0.25736235595390528</v>
      </c>
      <c r="E11" s="126">
        <v>1151</v>
      </c>
      <c r="F11" s="114">
        <v>265</v>
      </c>
      <c r="G11" s="127">
        <v>0.23023457862728064</v>
      </c>
      <c r="H11" s="126">
        <v>997</v>
      </c>
      <c r="I11" s="114">
        <v>206</v>
      </c>
      <c r="J11" s="127">
        <v>0.20661985957873621</v>
      </c>
      <c r="K11" s="134">
        <v>0.22942983953567769</v>
      </c>
    </row>
    <row r="12" spans="1:11" ht="15" thickBot="1" x14ac:dyDescent="0.25">
      <c r="A12" s="197" t="s">
        <v>445</v>
      </c>
      <c r="B12" s="128">
        <v>659</v>
      </c>
      <c r="C12" s="116">
        <v>0</v>
      </c>
      <c r="D12" s="129">
        <v>0</v>
      </c>
      <c r="E12" s="128">
        <v>1122</v>
      </c>
      <c r="F12" s="116">
        <v>0</v>
      </c>
      <c r="G12" s="129">
        <v>0</v>
      </c>
      <c r="H12" s="128">
        <v>999</v>
      </c>
      <c r="I12" s="116">
        <v>0</v>
      </c>
      <c r="J12" s="129">
        <v>0</v>
      </c>
      <c r="K12" s="129">
        <v>0</v>
      </c>
    </row>
    <row r="13" spans="1:11" ht="15" x14ac:dyDescent="0.25">
      <c r="A13" s="692" t="s">
        <v>7</v>
      </c>
      <c r="B13" s="686">
        <v>4142</v>
      </c>
      <c r="C13" s="192">
        <v>1878</v>
      </c>
      <c r="D13" s="687">
        <v>0.45340415258329309</v>
      </c>
      <c r="E13" s="686">
        <v>5669</v>
      </c>
      <c r="F13" s="192">
        <v>2330</v>
      </c>
      <c r="G13" s="687">
        <v>0.41100723231610514</v>
      </c>
      <c r="H13" s="686">
        <v>4454</v>
      </c>
      <c r="I13" s="192">
        <v>1657</v>
      </c>
      <c r="J13" s="687">
        <v>0.37202514593623709</v>
      </c>
      <c r="K13" s="689">
        <v>0.41114616193480547</v>
      </c>
    </row>
    <row r="14" spans="1:11" x14ac:dyDescent="0.2">
      <c r="A14" s="683" t="s">
        <v>446</v>
      </c>
      <c r="B14" s="126">
        <v>641</v>
      </c>
      <c r="C14" s="114">
        <v>521</v>
      </c>
      <c r="D14" s="127">
        <v>0.81279251170046807</v>
      </c>
      <c r="E14" s="126">
        <v>717</v>
      </c>
      <c r="F14" s="114">
        <v>589</v>
      </c>
      <c r="G14" s="127">
        <v>0.82147838214783819</v>
      </c>
      <c r="H14" s="126">
        <v>527</v>
      </c>
      <c r="I14" s="114">
        <v>408</v>
      </c>
      <c r="J14" s="127">
        <v>0.77419354838709675</v>
      </c>
      <c r="K14" s="134">
        <v>0.80530503978779844</v>
      </c>
    </row>
    <row r="15" spans="1:11" x14ac:dyDescent="0.2">
      <c r="A15" s="683" t="s">
        <v>447</v>
      </c>
      <c r="B15" s="126">
        <v>740</v>
      </c>
      <c r="C15" s="114">
        <v>634</v>
      </c>
      <c r="D15" s="127">
        <v>0.85675675675675678</v>
      </c>
      <c r="E15" s="126">
        <v>867</v>
      </c>
      <c r="F15" s="114">
        <v>710</v>
      </c>
      <c r="G15" s="127">
        <v>0.81891580161476352</v>
      </c>
      <c r="H15" s="126">
        <v>568</v>
      </c>
      <c r="I15" s="114">
        <v>460</v>
      </c>
      <c r="J15" s="127">
        <v>0.8098591549295775</v>
      </c>
      <c r="K15" s="134">
        <v>0.82942528735632182</v>
      </c>
    </row>
    <row r="16" spans="1:11" x14ac:dyDescent="0.2">
      <c r="A16" s="683" t="s">
        <v>448</v>
      </c>
      <c r="B16" s="126">
        <v>903</v>
      </c>
      <c r="C16" s="114">
        <v>0</v>
      </c>
      <c r="D16" s="127">
        <v>0</v>
      </c>
      <c r="E16" s="126">
        <v>1458</v>
      </c>
      <c r="F16" s="114">
        <v>0</v>
      </c>
      <c r="G16" s="127">
        <v>0</v>
      </c>
      <c r="H16" s="126">
        <v>1403</v>
      </c>
      <c r="I16" s="114">
        <v>0</v>
      </c>
      <c r="J16" s="127">
        <v>0</v>
      </c>
      <c r="K16" s="127">
        <v>0</v>
      </c>
    </row>
    <row r="17" spans="1:11" x14ac:dyDescent="0.2">
      <c r="A17" s="683" t="s">
        <v>449</v>
      </c>
      <c r="B17" s="126">
        <v>558</v>
      </c>
      <c r="C17" s="114">
        <v>222</v>
      </c>
      <c r="D17" s="127">
        <v>0.39784946236559138</v>
      </c>
      <c r="E17" s="126">
        <v>983</v>
      </c>
      <c r="F17" s="114">
        <v>365</v>
      </c>
      <c r="G17" s="127">
        <v>0.37131230925737541</v>
      </c>
      <c r="H17" s="126">
        <v>696</v>
      </c>
      <c r="I17" s="114">
        <v>250</v>
      </c>
      <c r="J17" s="127">
        <v>0.35919540229885055</v>
      </c>
      <c r="K17" s="134">
        <v>0.37416182387125613</v>
      </c>
    </row>
    <row r="18" spans="1:11" ht="15" thickBot="1" x14ac:dyDescent="0.25">
      <c r="A18" s="197" t="s">
        <v>450</v>
      </c>
      <c r="B18" s="128">
        <v>1300</v>
      </c>
      <c r="C18" s="116">
        <v>501</v>
      </c>
      <c r="D18" s="129">
        <v>0.38538461538461538</v>
      </c>
      <c r="E18" s="128">
        <v>1644</v>
      </c>
      <c r="F18" s="116">
        <v>666</v>
      </c>
      <c r="G18" s="129">
        <v>0.4051094890510949</v>
      </c>
      <c r="H18" s="128">
        <v>1260</v>
      </c>
      <c r="I18" s="116">
        <v>539</v>
      </c>
      <c r="J18" s="129">
        <v>0.42777777777777776</v>
      </c>
      <c r="K18" s="685">
        <v>0.40580399619410085</v>
      </c>
    </row>
    <row r="19" spans="1:11" ht="15" x14ac:dyDescent="0.25">
      <c r="A19" s="692" t="s">
        <v>8</v>
      </c>
      <c r="B19" s="686">
        <v>1131</v>
      </c>
      <c r="C19" s="268">
        <v>569</v>
      </c>
      <c r="D19" s="687">
        <v>0.50309460654288241</v>
      </c>
      <c r="E19" s="686">
        <v>1563</v>
      </c>
      <c r="F19" s="688">
        <v>745</v>
      </c>
      <c r="G19" s="687">
        <v>0.47664747280870123</v>
      </c>
      <c r="H19" s="686">
        <v>1147</v>
      </c>
      <c r="I19" s="688">
        <v>537</v>
      </c>
      <c r="J19" s="687">
        <v>0.46817785527462946</v>
      </c>
      <c r="K19" s="689">
        <v>0.48190575370997135</v>
      </c>
    </row>
    <row r="20" spans="1:11" ht="15" thickBot="1" x14ac:dyDescent="0.25">
      <c r="A20" s="122" t="s">
        <v>8</v>
      </c>
      <c r="B20" s="128">
        <v>1131</v>
      </c>
      <c r="C20" s="116">
        <v>569</v>
      </c>
      <c r="D20" s="129">
        <v>0.50309460654288241</v>
      </c>
      <c r="E20" s="128">
        <v>1563</v>
      </c>
      <c r="F20" s="116">
        <v>745</v>
      </c>
      <c r="G20" s="129">
        <v>0.47664747280870123</v>
      </c>
      <c r="H20" s="128">
        <v>1147</v>
      </c>
      <c r="I20" s="116">
        <v>537</v>
      </c>
      <c r="J20" s="129">
        <v>0.46817785527462946</v>
      </c>
      <c r="K20" s="685">
        <v>0.48190575370997135</v>
      </c>
    </row>
    <row r="21" spans="1:11" ht="15" x14ac:dyDescent="0.25">
      <c r="A21" s="692" t="s">
        <v>9</v>
      </c>
      <c r="B21" s="686">
        <v>1874</v>
      </c>
      <c r="C21" s="268">
        <v>297</v>
      </c>
      <c r="D21" s="687">
        <v>0.15848452508004268</v>
      </c>
      <c r="E21" s="686">
        <v>2572</v>
      </c>
      <c r="F21" s="268">
        <v>340</v>
      </c>
      <c r="G21" s="687">
        <v>0.13219284603421461</v>
      </c>
      <c r="H21" s="686">
        <v>2007</v>
      </c>
      <c r="I21" s="268">
        <v>214</v>
      </c>
      <c r="J21" s="687">
        <v>0.10662680617837568</v>
      </c>
      <c r="K21" s="689">
        <v>0.13187664652099798</v>
      </c>
    </row>
    <row r="22" spans="1:11" x14ac:dyDescent="0.2">
      <c r="A22" s="683" t="s">
        <v>451</v>
      </c>
      <c r="B22" s="126">
        <v>807</v>
      </c>
      <c r="C22" s="115">
        <v>109</v>
      </c>
      <c r="D22" s="127">
        <v>0.13506815365551425</v>
      </c>
      <c r="E22" s="126">
        <v>1119</v>
      </c>
      <c r="F22" s="115">
        <v>154</v>
      </c>
      <c r="G22" s="127">
        <v>0.13762287756925826</v>
      </c>
      <c r="H22" s="126">
        <v>904</v>
      </c>
      <c r="I22" s="115">
        <v>86</v>
      </c>
      <c r="J22" s="127">
        <v>9.5132743362831854E-2</v>
      </c>
      <c r="K22" s="134">
        <v>0.12332155477031802</v>
      </c>
    </row>
    <row r="23" spans="1:11" x14ac:dyDescent="0.2">
      <c r="A23" s="683" t="s">
        <v>452</v>
      </c>
      <c r="B23" s="126">
        <v>404</v>
      </c>
      <c r="C23" s="115">
        <v>0</v>
      </c>
      <c r="D23" s="127">
        <v>0</v>
      </c>
      <c r="E23" s="126">
        <v>579</v>
      </c>
      <c r="F23" s="115">
        <v>0</v>
      </c>
      <c r="G23" s="127">
        <v>0</v>
      </c>
      <c r="H23" s="126">
        <v>425</v>
      </c>
      <c r="I23" s="115">
        <v>0</v>
      </c>
      <c r="J23" s="127">
        <v>0</v>
      </c>
      <c r="K23" s="127">
        <v>0</v>
      </c>
    </row>
    <row r="24" spans="1:11" ht="15" thickBot="1" x14ac:dyDescent="0.25">
      <c r="A24" s="684" t="s">
        <v>453</v>
      </c>
      <c r="B24" s="128">
        <v>663</v>
      </c>
      <c r="C24" s="116">
        <v>188</v>
      </c>
      <c r="D24" s="129">
        <v>0.28355957767722473</v>
      </c>
      <c r="E24" s="128">
        <v>874</v>
      </c>
      <c r="F24" s="116">
        <v>186</v>
      </c>
      <c r="G24" s="129">
        <v>0.21281464530892449</v>
      </c>
      <c r="H24" s="128">
        <v>678</v>
      </c>
      <c r="I24" s="116">
        <v>128</v>
      </c>
      <c r="J24" s="129">
        <v>0.1887905604719764</v>
      </c>
      <c r="K24" s="685">
        <v>0.22663656884875846</v>
      </c>
    </row>
    <row r="25" spans="1:11" ht="15" x14ac:dyDescent="0.25">
      <c r="A25" s="121" t="s">
        <v>178</v>
      </c>
      <c r="B25" s="686">
        <v>997</v>
      </c>
      <c r="C25" s="192">
        <v>581</v>
      </c>
      <c r="D25" s="687">
        <v>0.58274824473420261</v>
      </c>
      <c r="E25" s="686">
        <v>1340</v>
      </c>
      <c r="F25" s="688">
        <v>810</v>
      </c>
      <c r="G25" s="687">
        <v>0.60447761194029848</v>
      </c>
      <c r="H25" s="686">
        <v>949</v>
      </c>
      <c r="I25" s="688">
        <v>568</v>
      </c>
      <c r="J25" s="687">
        <v>0.59852476290832457</v>
      </c>
      <c r="K25" s="689">
        <v>0.59616555082166767</v>
      </c>
    </row>
    <row r="26" spans="1:11" ht="15" thickBot="1" x14ac:dyDescent="0.25">
      <c r="A26" s="122" t="s">
        <v>178</v>
      </c>
      <c r="B26" s="128">
        <v>997</v>
      </c>
      <c r="C26" s="116">
        <v>581</v>
      </c>
      <c r="D26" s="129">
        <v>0.58274824473420261</v>
      </c>
      <c r="E26" s="128">
        <v>1340</v>
      </c>
      <c r="F26" s="116">
        <v>810</v>
      </c>
      <c r="G26" s="129">
        <v>0.60447761194029848</v>
      </c>
      <c r="H26" s="128">
        <v>949</v>
      </c>
      <c r="I26" s="116">
        <v>568</v>
      </c>
      <c r="J26" s="129">
        <v>0.59852476290832457</v>
      </c>
      <c r="K26" s="685">
        <v>0.59616555082166767</v>
      </c>
    </row>
    <row r="27" spans="1:11" ht="15" x14ac:dyDescent="0.25">
      <c r="A27" s="692" t="s">
        <v>11</v>
      </c>
      <c r="B27" s="686">
        <v>6413</v>
      </c>
      <c r="C27" s="192">
        <v>686</v>
      </c>
      <c r="D27" s="687">
        <v>0.10697021674723219</v>
      </c>
      <c r="E27" s="686">
        <v>9067</v>
      </c>
      <c r="F27" s="192">
        <v>908</v>
      </c>
      <c r="G27" s="687">
        <v>0.10014337708172494</v>
      </c>
      <c r="H27" s="686">
        <v>7390</v>
      </c>
      <c r="I27" s="192">
        <v>587</v>
      </c>
      <c r="J27" s="687">
        <v>7.9431664411366718E-2</v>
      </c>
      <c r="K27" s="689">
        <v>9.5365107127240931E-2</v>
      </c>
    </row>
    <row r="28" spans="1:11" x14ac:dyDescent="0.2">
      <c r="A28" s="683" t="s">
        <v>454</v>
      </c>
      <c r="B28" s="126">
        <v>774</v>
      </c>
      <c r="C28" s="114">
        <v>163</v>
      </c>
      <c r="D28" s="127">
        <v>0.21059431524547803</v>
      </c>
      <c r="E28" s="126">
        <v>919</v>
      </c>
      <c r="F28" s="114">
        <v>245</v>
      </c>
      <c r="G28" s="127">
        <v>0.26659412404787813</v>
      </c>
      <c r="H28" s="126">
        <v>687</v>
      </c>
      <c r="I28" s="114">
        <v>153</v>
      </c>
      <c r="J28" s="127">
        <v>0.22270742358078602</v>
      </c>
      <c r="K28" s="134">
        <v>0.23571428571428571</v>
      </c>
    </row>
    <row r="29" spans="1:11" x14ac:dyDescent="0.2">
      <c r="A29" s="683" t="s">
        <v>455</v>
      </c>
      <c r="B29" s="126">
        <v>789</v>
      </c>
      <c r="C29" s="114">
        <v>0</v>
      </c>
      <c r="D29" s="127">
        <v>0</v>
      </c>
      <c r="E29" s="126">
        <v>1239</v>
      </c>
      <c r="F29" s="114">
        <v>0</v>
      </c>
      <c r="G29" s="127">
        <v>0</v>
      </c>
      <c r="H29" s="126">
        <v>984</v>
      </c>
      <c r="I29" s="114">
        <v>0</v>
      </c>
      <c r="J29" s="127">
        <v>0</v>
      </c>
      <c r="K29" s="127">
        <v>0</v>
      </c>
    </row>
    <row r="30" spans="1:11" x14ac:dyDescent="0.2">
      <c r="A30" s="683" t="s">
        <v>456</v>
      </c>
      <c r="B30" s="126">
        <v>1074</v>
      </c>
      <c r="C30" s="114">
        <v>264</v>
      </c>
      <c r="D30" s="127">
        <v>0.24581005586592178</v>
      </c>
      <c r="E30" s="126">
        <v>1363</v>
      </c>
      <c r="F30" s="114">
        <v>320</v>
      </c>
      <c r="G30" s="127">
        <v>0.23477622890682318</v>
      </c>
      <c r="H30" s="126">
        <v>1398</v>
      </c>
      <c r="I30" s="114">
        <v>190</v>
      </c>
      <c r="J30" s="127">
        <v>0.13590844062947066</v>
      </c>
      <c r="K30" s="134">
        <v>0.20182529335071708</v>
      </c>
    </row>
    <row r="31" spans="1:11" x14ac:dyDescent="0.2">
      <c r="A31" s="683" t="s">
        <v>457</v>
      </c>
      <c r="B31" s="126">
        <v>355</v>
      </c>
      <c r="C31" s="114">
        <v>0</v>
      </c>
      <c r="D31" s="127">
        <v>0</v>
      </c>
      <c r="E31" s="126">
        <v>666</v>
      </c>
      <c r="F31" s="114">
        <v>0</v>
      </c>
      <c r="G31" s="127">
        <v>0</v>
      </c>
      <c r="H31" s="126">
        <v>629</v>
      </c>
      <c r="I31" s="114">
        <v>0</v>
      </c>
      <c r="J31" s="127">
        <v>0</v>
      </c>
      <c r="K31" s="127">
        <v>0</v>
      </c>
    </row>
    <row r="32" spans="1:11" x14ac:dyDescent="0.2">
      <c r="A32" s="683" t="s">
        <v>458</v>
      </c>
      <c r="B32" s="126">
        <v>827</v>
      </c>
      <c r="C32" s="114">
        <v>0</v>
      </c>
      <c r="D32" s="127">
        <v>0</v>
      </c>
      <c r="E32" s="126">
        <v>1322</v>
      </c>
      <c r="F32" s="114">
        <v>0</v>
      </c>
      <c r="G32" s="127">
        <v>0</v>
      </c>
      <c r="H32" s="126">
        <v>1054</v>
      </c>
      <c r="I32" s="114">
        <v>0</v>
      </c>
      <c r="J32" s="127">
        <v>0</v>
      </c>
      <c r="K32" s="127">
        <v>0</v>
      </c>
    </row>
    <row r="33" spans="1:11" x14ac:dyDescent="0.2">
      <c r="A33" s="683" t="s">
        <v>459</v>
      </c>
      <c r="B33" s="126">
        <v>1067</v>
      </c>
      <c r="C33" s="114">
        <v>143</v>
      </c>
      <c r="D33" s="127">
        <v>0.13402061855670103</v>
      </c>
      <c r="E33" s="126">
        <v>1387</v>
      </c>
      <c r="F33" s="114">
        <v>190</v>
      </c>
      <c r="G33" s="127">
        <v>0.13698630136986301</v>
      </c>
      <c r="H33" s="126">
        <v>996</v>
      </c>
      <c r="I33" s="114">
        <v>129</v>
      </c>
      <c r="J33" s="127">
        <v>0.12951807228915663</v>
      </c>
      <c r="K33" s="134">
        <v>0.13391304347826086</v>
      </c>
    </row>
    <row r="34" spans="1:11" x14ac:dyDescent="0.2">
      <c r="A34" s="683" t="s">
        <v>460</v>
      </c>
      <c r="B34" s="126">
        <v>965</v>
      </c>
      <c r="C34" s="114">
        <v>116</v>
      </c>
      <c r="D34" s="127">
        <v>0.12020725388601036</v>
      </c>
      <c r="E34" s="126">
        <v>1252</v>
      </c>
      <c r="F34" s="114">
        <v>153</v>
      </c>
      <c r="G34" s="127">
        <v>0.12220447284345048</v>
      </c>
      <c r="H34" s="126">
        <v>912</v>
      </c>
      <c r="I34" s="114">
        <v>115</v>
      </c>
      <c r="J34" s="127">
        <v>0.12609649122807018</v>
      </c>
      <c r="K34" s="134">
        <v>0.12272291466922339</v>
      </c>
    </row>
    <row r="35" spans="1:11" ht="15" thickBot="1" x14ac:dyDescent="0.25">
      <c r="A35" s="684" t="s">
        <v>461</v>
      </c>
      <c r="B35" s="128">
        <v>562</v>
      </c>
      <c r="C35" s="116">
        <v>0</v>
      </c>
      <c r="D35" s="129">
        <v>0</v>
      </c>
      <c r="E35" s="128">
        <v>919</v>
      </c>
      <c r="F35" s="116">
        <v>0</v>
      </c>
      <c r="G35" s="129">
        <v>0</v>
      </c>
      <c r="H35" s="128">
        <v>730</v>
      </c>
      <c r="I35" s="116">
        <v>0</v>
      </c>
      <c r="J35" s="129">
        <v>0</v>
      </c>
      <c r="K35" s="129">
        <v>0</v>
      </c>
    </row>
    <row r="36" spans="1:11" ht="15" x14ac:dyDescent="0.25">
      <c r="A36" s="121" t="s">
        <v>12</v>
      </c>
      <c r="B36" s="686">
        <v>2043</v>
      </c>
      <c r="C36" s="192">
        <v>0</v>
      </c>
      <c r="D36" s="687">
        <v>0</v>
      </c>
      <c r="E36" s="686">
        <v>3134</v>
      </c>
      <c r="F36" s="192">
        <v>0</v>
      </c>
      <c r="G36" s="687">
        <v>0</v>
      </c>
      <c r="H36" s="686">
        <v>2656</v>
      </c>
      <c r="I36" s="192">
        <v>0</v>
      </c>
      <c r="J36" s="687">
        <v>0</v>
      </c>
      <c r="K36" s="687">
        <v>0</v>
      </c>
    </row>
    <row r="37" spans="1:11" x14ac:dyDescent="0.2">
      <c r="A37" s="683" t="s">
        <v>462</v>
      </c>
      <c r="B37" s="126">
        <v>783</v>
      </c>
      <c r="C37" s="115">
        <v>0</v>
      </c>
      <c r="D37" s="127">
        <v>0</v>
      </c>
      <c r="E37" s="126">
        <v>1146</v>
      </c>
      <c r="F37" s="115">
        <v>0</v>
      </c>
      <c r="G37" s="127">
        <v>0</v>
      </c>
      <c r="H37" s="126">
        <v>880</v>
      </c>
      <c r="I37" s="115">
        <v>0</v>
      </c>
      <c r="J37" s="127">
        <v>0</v>
      </c>
      <c r="K37" s="127">
        <v>0</v>
      </c>
    </row>
    <row r="38" spans="1:11" x14ac:dyDescent="0.2">
      <c r="A38" s="683" t="s">
        <v>463</v>
      </c>
      <c r="B38" s="126">
        <v>601</v>
      </c>
      <c r="C38" s="115">
        <v>0</v>
      </c>
      <c r="D38" s="127">
        <v>0</v>
      </c>
      <c r="E38" s="126">
        <v>854</v>
      </c>
      <c r="F38" s="115">
        <v>0</v>
      </c>
      <c r="G38" s="127">
        <v>0</v>
      </c>
      <c r="H38" s="126">
        <v>728</v>
      </c>
      <c r="I38" s="115">
        <v>0</v>
      </c>
      <c r="J38" s="127">
        <v>0</v>
      </c>
      <c r="K38" s="127">
        <v>0</v>
      </c>
    </row>
    <row r="39" spans="1:11" ht="15" thickBot="1" x14ac:dyDescent="0.25">
      <c r="A39" s="684" t="s">
        <v>464</v>
      </c>
      <c r="B39" s="128">
        <v>659</v>
      </c>
      <c r="C39" s="198">
        <v>0</v>
      </c>
      <c r="D39" s="129">
        <v>0</v>
      </c>
      <c r="E39" s="128">
        <v>1134</v>
      </c>
      <c r="F39" s="198">
        <v>0</v>
      </c>
      <c r="G39" s="129">
        <v>0</v>
      </c>
      <c r="H39" s="128">
        <v>1048</v>
      </c>
      <c r="I39" s="198">
        <v>0</v>
      </c>
      <c r="J39" s="129">
        <v>0</v>
      </c>
      <c r="K39" s="129">
        <v>0</v>
      </c>
    </row>
    <row r="40" spans="1:11" ht="15" x14ac:dyDescent="0.25">
      <c r="A40" s="121" t="s">
        <v>13</v>
      </c>
      <c r="B40" s="686">
        <v>3126</v>
      </c>
      <c r="C40" s="192">
        <v>0</v>
      </c>
      <c r="D40" s="687">
        <v>0</v>
      </c>
      <c r="E40" s="686">
        <v>4762</v>
      </c>
      <c r="F40" s="192">
        <v>0</v>
      </c>
      <c r="G40" s="687">
        <v>0</v>
      </c>
      <c r="H40" s="686">
        <v>4205</v>
      </c>
      <c r="I40" s="192">
        <v>0</v>
      </c>
      <c r="J40" s="687">
        <v>0</v>
      </c>
      <c r="K40" s="687">
        <v>0</v>
      </c>
    </row>
    <row r="41" spans="1:11" x14ac:dyDescent="0.2">
      <c r="A41" s="683" t="s">
        <v>465</v>
      </c>
      <c r="B41" s="126">
        <v>839</v>
      </c>
      <c r="C41" s="115">
        <v>0</v>
      </c>
      <c r="D41" s="127">
        <v>0</v>
      </c>
      <c r="E41" s="126">
        <v>1264</v>
      </c>
      <c r="F41" s="115">
        <v>0</v>
      </c>
      <c r="G41" s="127">
        <v>0</v>
      </c>
      <c r="H41" s="126">
        <v>1135</v>
      </c>
      <c r="I41" s="115">
        <v>0</v>
      </c>
      <c r="J41" s="127">
        <v>0</v>
      </c>
      <c r="K41" s="127">
        <v>0</v>
      </c>
    </row>
    <row r="42" spans="1:11" x14ac:dyDescent="0.2">
      <c r="A42" s="683" t="s">
        <v>466</v>
      </c>
      <c r="B42" s="126">
        <v>779</v>
      </c>
      <c r="C42" s="115">
        <v>0</v>
      </c>
      <c r="D42" s="127">
        <v>0</v>
      </c>
      <c r="E42" s="126">
        <v>1117</v>
      </c>
      <c r="F42" s="115">
        <v>0</v>
      </c>
      <c r="G42" s="127">
        <v>0</v>
      </c>
      <c r="H42" s="126">
        <v>966</v>
      </c>
      <c r="I42" s="115">
        <v>0</v>
      </c>
      <c r="J42" s="127">
        <v>0</v>
      </c>
      <c r="K42" s="127">
        <v>0</v>
      </c>
    </row>
    <row r="43" spans="1:11" x14ac:dyDescent="0.2">
      <c r="A43" s="683" t="s">
        <v>90</v>
      </c>
      <c r="B43" s="126">
        <v>768</v>
      </c>
      <c r="C43" s="115">
        <v>0</v>
      </c>
      <c r="D43" s="127">
        <v>0</v>
      </c>
      <c r="E43" s="126">
        <v>1247</v>
      </c>
      <c r="F43" s="115">
        <v>0</v>
      </c>
      <c r="G43" s="127">
        <v>0</v>
      </c>
      <c r="H43" s="126">
        <v>1083</v>
      </c>
      <c r="I43" s="115">
        <v>0</v>
      </c>
      <c r="J43" s="127">
        <v>0</v>
      </c>
      <c r="K43" s="127">
        <v>0</v>
      </c>
    </row>
    <row r="44" spans="1:11" ht="15" thickBot="1" x14ac:dyDescent="0.25">
      <c r="A44" s="684" t="s">
        <v>467</v>
      </c>
      <c r="B44" s="128">
        <v>740</v>
      </c>
      <c r="C44" s="198">
        <v>0</v>
      </c>
      <c r="D44" s="129">
        <v>0</v>
      </c>
      <c r="E44" s="128">
        <v>1134</v>
      </c>
      <c r="F44" s="198">
        <v>0</v>
      </c>
      <c r="G44" s="129">
        <v>0</v>
      </c>
      <c r="H44" s="128">
        <v>1021</v>
      </c>
      <c r="I44" s="198">
        <v>0</v>
      </c>
      <c r="J44" s="129">
        <v>0</v>
      </c>
      <c r="K44" s="129">
        <v>0</v>
      </c>
    </row>
    <row r="45" spans="1:11" ht="15" x14ac:dyDescent="0.25">
      <c r="A45" s="121" t="s">
        <v>14</v>
      </c>
      <c r="B45" s="686">
        <v>813</v>
      </c>
      <c r="C45" s="192">
        <v>0</v>
      </c>
      <c r="D45" s="687">
        <v>0</v>
      </c>
      <c r="E45" s="686">
        <v>1276</v>
      </c>
      <c r="F45" s="192">
        <v>0</v>
      </c>
      <c r="G45" s="687">
        <v>0</v>
      </c>
      <c r="H45" s="686">
        <v>1188</v>
      </c>
      <c r="I45" s="192">
        <v>0</v>
      </c>
      <c r="J45" s="687">
        <v>0</v>
      </c>
      <c r="K45" s="687">
        <v>0</v>
      </c>
    </row>
    <row r="46" spans="1:11" ht="15" thickBot="1" x14ac:dyDescent="0.25">
      <c r="A46" s="684" t="s">
        <v>14</v>
      </c>
      <c r="B46" s="128">
        <v>813</v>
      </c>
      <c r="C46" s="198">
        <v>0</v>
      </c>
      <c r="D46" s="129">
        <v>0</v>
      </c>
      <c r="E46" s="128">
        <v>1276</v>
      </c>
      <c r="F46" s="198">
        <v>0</v>
      </c>
      <c r="G46" s="129">
        <v>0</v>
      </c>
      <c r="H46" s="128">
        <v>1188</v>
      </c>
      <c r="I46" s="198">
        <v>0</v>
      </c>
      <c r="J46" s="129">
        <v>0</v>
      </c>
      <c r="K46" s="129">
        <v>0</v>
      </c>
    </row>
    <row r="47" spans="1:11" ht="15" x14ac:dyDescent="0.25">
      <c r="A47" s="121" t="s">
        <v>15</v>
      </c>
      <c r="B47" s="686">
        <v>1349</v>
      </c>
      <c r="C47" s="192">
        <v>0</v>
      </c>
      <c r="D47" s="687">
        <v>0</v>
      </c>
      <c r="E47" s="686">
        <v>2326</v>
      </c>
      <c r="F47" s="192">
        <v>0</v>
      </c>
      <c r="G47" s="687">
        <v>0</v>
      </c>
      <c r="H47" s="686">
        <v>2124</v>
      </c>
      <c r="I47" s="192">
        <v>0</v>
      </c>
      <c r="J47" s="687">
        <v>0</v>
      </c>
      <c r="K47" s="687">
        <v>0</v>
      </c>
    </row>
    <row r="48" spans="1:11" x14ac:dyDescent="0.2">
      <c r="A48" s="683" t="s">
        <v>15</v>
      </c>
      <c r="B48" s="126">
        <v>641</v>
      </c>
      <c r="C48" s="115">
        <v>0</v>
      </c>
      <c r="D48" s="127">
        <v>0</v>
      </c>
      <c r="E48" s="126">
        <v>1004</v>
      </c>
      <c r="F48" s="115">
        <v>0</v>
      </c>
      <c r="G48" s="127">
        <v>0</v>
      </c>
      <c r="H48" s="126">
        <v>1001</v>
      </c>
      <c r="I48" s="115">
        <v>0</v>
      </c>
      <c r="J48" s="127">
        <v>0</v>
      </c>
      <c r="K48" s="127">
        <v>0</v>
      </c>
    </row>
    <row r="49" spans="1:11" ht="15" thickBot="1" x14ac:dyDescent="0.25">
      <c r="A49" s="684" t="s">
        <v>482</v>
      </c>
      <c r="B49" s="128">
        <v>708</v>
      </c>
      <c r="C49" s="198">
        <v>0</v>
      </c>
      <c r="D49" s="129">
        <v>0</v>
      </c>
      <c r="E49" s="128">
        <v>1322</v>
      </c>
      <c r="F49" s="198">
        <v>0</v>
      </c>
      <c r="G49" s="129">
        <v>0</v>
      </c>
      <c r="H49" s="128">
        <v>1123</v>
      </c>
      <c r="I49" s="198">
        <v>0</v>
      </c>
      <c r="J49" s="129">
        <v>0</v>
      </c>
      <c r="K49" s="129">
        <v>0</v>
      </c>
    </row>
    <row r="50" spans="1:11" ht="15" x14ac:dyDescent="0.25">
      <c r="A50" s="121" t="s">
        <v>16</v>
      </c>
      <c r="B50" s="686">
        <v>4223</v>
      </c>
      <c r="C50" s="192">
        <v>544</v>
      </c>
      <c r="D50" s="687">
        <v>0.12881837556239639</v>
      </c>
      <c r="E50" s="686">
        <v>5816</v>
      </c>
      <c r="F50" s="192">
        <v>742</v>
      </c>
      <c r="G50" s="687">
        <v>0.12757909215955984</v>
      </c>
      <c r="H50" s="686">
        <v>4421</v>
      </c>
      <c r="I50" s="192">
        <v>512</v>
      </c>
      <c r="J50" s="687">
        <v>0.11581090251074418</v>
      </c>
      <c r="K50" s="689">
        <v>0.12434301521438451</v>
      </c>
    </row>
    <row r="51" spans="1:11" x14ac:dyDescent="0.2">
      <c r="A51" s="683" t="s">
        <v>468</v>
      </c>
      <c r="B51" s="126">
        <v>1252</v>
      </c>
      <c r="C51" s="114">
        <v>203</v>
      </c>
      <c r="D51" s="127">
        <v>0.1621405750798722</v>
      </c>
      <c r="E51" s="126">
        <v>1882</v>
      </c>
      <c r="F51" s="114">
        <v>281</v>
      </c>
      <c r="G51" s="127">
        <v>0.14930924548352817</v>
      </c>
      <c r="H51" s="126">
        <v>1449</v>
      </c>
      <c r="I51" s="114">
        <v>236</v>
      </c>
      <c r="J51" s="127">
        <v>0.16287094547964112</v>
      </c>
      <c r="K51" s="134">
        <v>0.15710233471525201</v>
      </c>
    </row>
    <row r="52" spans="1:11" x14ac:dyDescent="0.2">
      <c r="A52" s="683" t="s">
        <v>469</v>
      </c>
      <c r="B52" s="126">
        <v>1371</v>
      </c>
      <c r="C52" s="114">
        <v>101</v>
      </c>
      <c r="D52" s="127">
        <v>7.36688548504741E-2</v>
      </c>
      <c r="E52" s="126">
        <v>2006</v>
      </c>
      <c r="F52" s="114">
        <v>128</v>
      </c>
      <c r="G52" s="127">
        <v>6.3808574277168489E-2</v>
      </c>
      <c r="H52" s="126">
        <v>1573</v>
      </c>
      <c r="I52" s="114">
        <v>70</v>
      </c>
      <c r="J52" s="127">
        <v>4.450095359186268E-2</v>
      </c>
      <c r="K52" s="134">
        <v>6.0404040404040404E-2</v>
      </c>
    </row>
    <row r="53" spans="1:11" x14ac:dyDescent="0.2">
      <c r="A53" s="683" t="s">
        <v>470</v>
      </c>
      <c r="B53" s="126">
        <v>730</v>
      </c>
      <c r="C53" s="114">
        <v>99</v>
      </c>
      <c r="D53" s="127">
        <v>0.13561643835616438</v>
      </c>
      <c r="E53" s="126">
        <v>832</v>
      </c>
      <c r="F53" s="114">
        <v>170</v>
      </c>
      <c r="G53" s="127">
        <v>0.20432692307692307</v>
      </c>
      <c r="H53" s="126">
        <v>532</v>
      </c>
      <c r="I53" s="114">
        <v>86</v>
      </c>
      <c r="J53" s="127">
        <v>0.16165413533834586</v>
      </c>
      <c r="K53" s="134">
        <v>0.16953199617956066</v>
      </c>
    </row>
    <row r="54" spans="1:11" ht="15" thickBot="1" x14ac:dyDescent="0.25">
      <c r="A54" s="684" t="s">
        <v>471</v>
      </c>
      <c r="B54" s="128">
        <v>870</v>
      </c>
      <c r="C54" s="116">
        <v>141</v>
      </c>
      <c r="D54" s="129">
        <v>0.16206896551724137</v>
      </c>
      <c r="E54" s="128">
        <v>1096</v>
      </c>
      <c r="F54" s="116">
        <v>163</v>
      </c>
      <c r="G54" s="129">
        <v>0.14872262773722628</v>
      </c>
      <c r="H54" s="128">
        <v>867</v>
      </c>
      <c r="I54" s="116">
        <v>120</v>
      </c>
      <c r="J54" s="129">
        <v>0.13840830449826991</v>
      </c>
      <c r="K54" s="685">
        <v>0.14966466643134485</v>
      </c>
    </row>
    <row r="55" spans="1:11" ht="15" x14ac:dyDescent="0.25">
      <c r="A55" s="121" t="s">
        <v>17</v>
      </c>
      <c r="B55" s="686">
        <v>2033</v>
      </c>
      <c r="C55" s="268">
        <v>105</v>
      </c>
      <c r="D55" s="687">
        <v>5.1647811116576486E-2</v>
      </c>
      <c r="E55" s="686">
        <v>2767</v>
      </c>
      <c r="F55" s="688">
        <v>151</v>
      </c>
      <c r="G55" s="687">
        <v>5.4571738344777736E-2</v>
      </c>
      <c r="H55" s="686">
        <v>1888</v>
      </c>
      <c r="I55" s="688">
        <v>110</v>
      </c>
      <c r="J55" s="687">
        <v>5.8262711864406777E-2</v>
      </c>
      <c r="K55" s="689">
        <v>5.4724880382775121E-2</v>
      </c>
    </row>
    <row r="56" spans="1:11" x14ac:dyDescent="0.2">
      <c r="A56" s="683" t="s">
        <v>17</v>
      </c>
      <c r="B56" s="126">
        <v>991</v>
      </c>
      <c r="C56" s="114">
        <v>105</v>
      </c>
      <c r="D56" s="127">
        <v>0.10595358224016145</v>
      </c>
      <c r="E56" s="126">
        <v>1292</v>
      </c>
      <c r="F56" s="114">
        <v>151</v>
      </c>
      <c r="G56" s="127">
        <v>0.11687306501547988</v>
      </c>
      <c r="H56" s="126">
        <v>866</v>
      </c>
      <c r="I56" s="114">
        <v>110</v>
      </c>
      <c r="J56" s="127">
        <v>0.12702078521939955</v>
      </c>
      <c r="K56" s="134">
        <v>0.11622737376945062</v>
      </c>
    </row>
    <row r="57" spans="1:11" ht="15" thickBot="1" x14ac:dyDescent="0.25">
      <c r="A57" s="683" t="s">
        <v>472</v>
      </c>
      <c r="B57" s="690">
        <v>1042</v>
      </c>
      <c r="C57" s="275">
        <v>0</v>
      </c>
      <c r="D57" s="691">
        <v>0</v>
      </c>
      <c r="E57" s="690">
        <v>1475</v>
      </c>
      <c r="F57" s="275">
        <v>0</v>
      </c>
      <c r="G57" s="691">
        <v>0</v>
      </c>
      <c r="H57" s="690">
        <v>1022</v>
      </c>
      <c r="I57" s="275">
        <v>0</v>
      </c>
      <c r="J57" s="691">
        <v>0</v>
      </c>
      <c r="K57" s="691">
        <v>0</v>
      </c>
    </row>
    <row r="58" spans="1:11" ht="15.75" thickBot="1" x14ac:dyDescent="0.3">
      <c r="A58" s="123" t="s">
        <v>18</v>
      </c>
      <c r="B58" s="130">
        <v>31476</v>
      </c>
      <c r="C58" s="117">
        <v>5120</v>
      </c>
      <c r="D58" s="131">
        <v>0.1626636167238531</v>
      </c>
      <c r="E58" s="130">
        <v>45122</v>
      </c>
      <c r="F58" s="117">
        <v>6582</v>
      </c>
      <c r="G58" s="131">
        <v>0.14587119365276363</v>
      </c>
      <c r="H58" s="130">
        <v>36548</v>
      </c>
      <c r="I58" s="117">
        <v>4580</v>
      </c>
      <c r="J58" s="131">
        <v>0.1253146547006676</v>
      </c>
      <c r="K58" s="135">
        <v>0.14390256836300003</v>
      </c>
    </row>
  </sheetData>
  <sheetProtection password="C6D6" sheet="1" objects="1" scenarios="1"/>
  <mergeCells count="13">
    <mergeCell ref="K5:K6"/>
    <mergeCell ref="B4:D4"/>
    <mergeCell ref="E4:G4"/>
    <mergeCell ref="H4:J4"/>
    <mergeCell ref="B5:B6"/>
    <mergeCell ref="C5:C6"/>
    <mergeCell ref="D5:D6"/>
    <mergeCell ref="E5:E6"/>
    <mergeCell ref="F5:F6"/>
    <mergeCell ref="G5:G6"/>
    <mergeCell ref="H5:H6"/>
    <mergeCell ref="I5:I6"/>
    <mergeCell ref="J5:J6"/>
  </mergeCells>
  <hyperlinks>
    <hyperlink ref="A2" location="Contents!A1" display="Back to contents"/>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P50"/>
  <sheetViews>
    <sheetView showGridLines="0" workbookViewId="0">
      <pane xSplit="2" ySplit="11" topLeftCell="C12" activePane="bottomRight" state="frozen"/>
      <selection pane="topRight" activeCell="C1" sqref="C1"/>
      <selection pane="bottomLeft" activeCell="A10" sqref="A10"/>
      <selection pane="bottomRight" activeCell="A5" sqref="A5"/>
    </sheetView>
  </sheetViews>
  <sheetFormatPr defaultRowHeight="14.25" x14ac:dyDescent="0.2"/>
  <cols>
    <col min="1" max="1" width="11.5546875" style="11" customWidth="1"/>
    <col min="2" max="2" width="22.6640625" style="11" customWidth="1"/>
    <col min="3" max="3" width="7.6640625" style="138" customWidth="1"/>
    <col min="4" max="25" width="7.44140625" style="138" customWidth="1"/>
    <col min="26" max="26" width="5.88671875" style="11" bestFit="1" customWidth="1"/>
    <col min="27" max="27" width="7.33203125" style="11" customWidth="1"/>
    <col min="28" max="28" width="7.6640625" style="11" customWidth="1"/>
    <col min="29" max="29" width="7.44140625" style="11" customWidth="1"/>
    <col min="30" max="30" width="8.88671875" style="11"/>
    <col min="31" max="31" width="7.21875" style="11" customWidth="1"/>
    <col min="32" max="32" width="7.77734375" style="11" customWidth="1"/>
    <col min="33" max="34" width="7" style="11" customWidth="1"/>
    <col min="35" max="35" width="7.21875" style="11" customWidth="1"/>
    <col min="36" max="38" width="7.77734375" style="11" customWidth="1"/>
    <col min="39" max="41" width="10.33203125" style="11" customWidth="1"/>
    <col min="42" max="42" width="8.21875" style="11" customWidth="1"/>
    <col min="43" max="44" width="10.33203125" style="11" customWidth="1"/>
    <col min="45" max="45" width="8.88671875" style="11" customWidth="1"/>
    <col min="46" max="46" width="5.88671875" style="11" bestFit="1" customWidth="1"/>
    <col min="47" max="47" width="7.33203125" style="11" customWidth="1"/>
    <col min="48" max="48" width="7.6640625" style="11" customWidth="1"/>
    <col min="49" max="49" width="7.44140625" style="11" customWidth="1"/>
    <col min="50" max="50" width="8.88671875" style="11"/>
    <col min="51" max="51" width="7.21875" style="11" customWidth="1"/>
    <col min="52" max="52" width="7.77734375" style="11" customWidth="1"/>
    <col min="53" max="54" width="7" style="11" customWidth="1"/>
    <col min="55" max="55" width="7.21875" style="11" customWidth="1"/>
    <col min="56" max="58" width="7.77734375" style="11" customWidth="1"/>
    <col min="59" max="61" width="10.33203125" style="11" customWidth="1"/>
    <col min="62" max="62" width="8.21875" style="11" customWidth="1"/>
    <col min="63" max="64" width="10.33203125" style="11" customWidth="1"/>
    <col min="65" max="65" width="8.88671875" style="11" customWidth="1"/>
    <col min="66" max="66" width="5.88671875" style="11" bestFit="1" customWidth="1"/>
    <col min="67" max="67" width="7.33203125" style="11" customWidth="1"/>
    <col min="68" max="68" width="7.6640625" style="11" customWidth="1"/>
    <col min="69" max="69" width="7.44140625" style="11" customWidth="1"/>
    <col min="70" max="70" width="8.88671875" style="11"/>
    <col min="71" max="71" width="7.21875" style="11" customWidth="1"/>
    <col min="72" max="77" width="7.77734375" style="11" customWidth="1"/>
    <col min="78" max="80" width="10.33203125" style="11" customWidth="1"/>
    <col min="81" max="81" width="8.21875" style="11" customWidth="1"/>
    <col min="82" max="83" width="10.33203125" style="11" customWidth="1"/>
    <col min="84" max="84" width="8.88671875" style="11" customWidth="1"/>
    <col min="85" max="85" width="6.5546875" style="11" customWidth="1"/>
    <col min="86" max="86" width="7.109375" style="11" customWidth="1"/>
    <col min="87" max="87" width="7.88671875" style="11" customWidth="1"/>
    <col min="88" max="88" width="8.88671875" style="11"/>
    <col min="89" max="89" width="7.5546875" style="11" customWidth="1"/>
    <col min="90" max="90" width="7" style="11" customWidth="1"/>
    <col min="91" max="16384" width="8.88671875" style="11"/>
  </cols>
  <sheetData>
    <row r="1" spans="1:94" ht="17.25" customHeight="1" x14ac:dyDescent="0.2">
      <c r="A1" s="189" t="s">
        <v>474</v>
      </c>
      <c r="C1" s="137"/>
      <c r="D1" s="137"/>
      <c r="E1" s="137"/>
      <c r="F1" s="137"/>
      <c r="G1" s="137"/>
      <c r="H1" s="137"/>
      <c r="I1" s="137"/>
      <c r="J1" s="137"/>
      <c r="K1" s="137"/>
      <c r="L1" s="137"/>
      <c r="M1" s="137"/>
      <c r="N1" s="137"/>
      <c r="O1" s="137"/>
      <c r="P1" s="137"/>
      <c r="Q1" s="137"/>
      <c r="R1" s="137"/>
      <c r="S1" s="137"/>
      <c r="T1" s="137"/>
      <c r="U1" s="137"/>
      <c r="V1" s="137"/>
      <c r="W1" s="137"/>
      <c r="X1" s="137"/>
      <c r="Y1" s="137"/>
    </row>
    <row r="2" spans="1:94" ht="17.25" customHeight="1" x14ac:dyDescent="0.2">
      <c r="A2" s="9" t="s">
        <v>27</v>
      </c>
      <c r="C2" s="137"/>
      <c r="D2" s="137"/>
      <c r="E2" s="137"/>
      <c r="F2" s="137"/>
      <c r="G2" s="137"/>
      <c r="H2" s="137"/>
      <c r="I2" s="137"/>
      <c r="J2" s="137"/>
      <c r="K2" s="137"/>
      <c r="L2" s="137"/>
      <c r="M2" s="137"/>
      <c r="N2" s="137"/>
      <c r="O2" s="137"/>
      <c r="P2" s="137"/>
      <c r="Q2" s="137"/>
      <c r="R2" s="137"/>
      <c r="S2" s="137"/>
      <c r="T2" s="137"/>
      <c r="U2" s="137"/>
      <c r="V2" s="137"/>
      <c r="W2" s="137"/>
      <c r="X2" s="137"/>
      <c r="Y2" s="137"/>
    </row>
    <row r="3" spans="1:94" ht="6" customHeight="1" x14ac:dyDescent="0.2">
      <c r="A3" s="10"/>
      <c r="C3" s="137"/>
      <c r="D3" s="137"/>
      <c r="E3" s="137"/>
      <c r="F3" s="137"/>
      <c r="G3" s="137"/>
      <c r="H3" s="137"/>
      <c r="I3" s="137"/>
      <c r="J3" s="137"/>
      <c r="K3" s="137"/>
      <c r="L3" s="137"/>
      <c r="M3" s="137"/>
      <c r="N3" s="137"/>
      <c r="O3" s="137"/>
      <c r="P3" s="137"/>
      <c r="Q3" s="137"/>
      <c r="R3" s="137"/>
      <c r="S3" s="137"/>
      <c r="T3" s="137"/>
      <c r="U3" s="137"/>
      <c r="V3" s="137"/>
      <c r="W3" s="137"/>
      <c r="X3" s="137"/>
      <c r="Y3" s="137"/>
    </row>
    <row r="4" spans="1:94" ht="15.75" customHeight="1" x14ac:dyDescent="0.2">
      <c r="A4" s="11" t="s">
        <v>28</v>
      </c>
      <c r="AS4" s="12"/>
      <c r="BM4" s="12"/>
      <c r="CF4" s="12"/>
    </row>
    <row r="5" spans="1:94" ht="15.75" customHeight="1" x14ac:dyDescent="0.2">
      <c r="A5" s="11" t="s">
        <v>29</v>
      </c>
      <c r="AU5" s="139"/>
    </row>
    <row r="6" spans="1:94" ht="15.75" customHeight="1" x14ac:dyDescent="0.2">
      <c r="A6" s="11" t="s">
        <v>30</v>
      </c>
    </row>
    <row r="7" spans="1:94" x14ac:dyDescent="0.2">
      <c r="A7" s="504"/>
      <c r="B7" s="504"/>
    </row>
    <row r="8" spans="1:94" s="13" customFormat="1" ht="42.75" customHeight="1" x14ac:dyDescent="0.2">
      <c r="C8" s="741" t="s">
        <v>340</v>
      </c>
      <c r="D8" s="742"/>
      <c r="E8" s="743"/>
      <c r="F8" s="737">
        <v>2017</v>
      </c>
      <c r="G8" s="737"/>
      <c r="H8" s="737"/>
      <c r="I8" s="737"/>
      <c r="J8" s="737"/>
      <c r="K8" s="737"/>
      <c r="L8" s="737"/>
      <c r="M8" s="737"/>
      <c r="N8" s="737"/>
      <c r="O8" s="737"/>
      <c r="P8" s="737"/>
      <c r="Q8" s="737"/>
      <c r="R8" s="737"/>
      <c r="S8" s="738" t="s">
        <v>341</v>
      </c>
      <c r="T8" s="739"/>
      <c r="U8" s="739"/>
      <c r="V8" s="739"/>
      <c r="W8" s="739"/>
      <c r="X8" s="739"/>
      <c r="Y8" s="740"/>
      <c r="Z8" s="744">
        <v>2016</v>
      </c>
      <c r="AA8" s="744"/>
      <c r="AB8" s="744"/>
      <c r="AC8" s="744"/>
      <c r="AD8" s="744"/>
      <c r="AE8" s="744"/>
      <c r="AF8" s="744"/>
      <c r="AG8" s="744"/>
      <c r="AH8" s="744"/>
      <c r="AI8" s="744"/>
      <c r="AJ8" s="744"/>
      <c r="AK8" s="744"/>
      <c r="AL8" s="744"/>
      <c r="AM8" s="745" t="s">
        <v>210</v>
      </c>
      <c r="AN8" s="746"/>
      <c r="AO8" s="746"/>
      <c r="AP8" s="746"/>
      <c r="AQ8" s="746"/>
      <c r="AR8" s="746"/>
      <c r="AS8" s="747"/>
      <c r="AT8" s="725">
        <v>2015</v>
      </c>
      <c r="AU8" s="725"/>
      <c r="AV8" s="725"/>
      <c r="AW8" s="725"/>
      <c r="AX8" s="725"/>
      <c r="AY8" s="725"/>
      <c r="AZ8" s="725"/>
      <c r="BA8" s="725"/>
      <c r="BB8" s="725"/>
      <c r="BC8" s="725"/>
      <c r="BD8" s="725"/>
      <c r="BE8" s="725"/>
      <c r="BF8" s="725"/>
      <c r="BG8" s="733" t="s">
        <v>31</v>
      </c>
      <c r="BH8" s="734"/>
      <c r="BI8" s="734"/>
      <c r="BJ8" s="734"/>
      <c r="BK8" s="734"/>
      <c r="BL8" s="734"/>
      <c r="BM8" s="735"/>
      <c r="BN8" s="736">
        <v>2014</v>
      </c>
      <c r="BO8" s="736"/>
      <c r="BP8" s="736"/>
      <c r="BQ8" s="736"/>
      <c r="BR8" s="736"/>
      <c r="BS8" s="736"/>
      <c r="BT8" s="736"/>
      <c r="BU8" s="736"/>
      <c r="BV8" s="736"/>
      <c r="BW8" s="736"/>
      <c r="BX8" s="736"/>
      <c r="BY8" s="736"/>
      <c r="BZ8" s="726" t="s">
        <v>32</v>
      </c>
      <c r="CA8" s="727"/>
      <c r="CB8" s="727"/>
      <c r="CC8" s="727"/>
      <c r="CD8" s="727"/>
      <c r="CE8" s="727"/>
      <c r="CF8" s="728"/>
      <c r="CG8" s="729">
        <v>2013</v>
      </c>
      <c r="CH8" s="729"/>
      <c r="CI8" s="729"/>
      <c r="CJ8" s="729"/>
      <c r="CK8" s="729"/>
      <c r="CL8" s="729"/>
      <c r="CM8" s="729"/>
      <c r="CN8" s="729"/>
      <c r="CO8" s="729"/>
      <c r="CP8" s="729"/>
    </row>
    <row r="9" spans="1:94" ht="96.75" customHeight="1" x14ac:dyDescent="0.2">
      <c r="A9" s="730" t="s">
        <v>439</v>
      </c>
      <c r="B9" s="53" t="s">
        <v>476</v>
      </c>
      <c r="C9" s="140" t="s">
        <v>34</v>
      </c>
      <c r="D9" s="140" t="s">
        <v>35</v>
      </c>
      <c r="E9" s="140" t="s">
        <v>36</v>
      </c>
      <c r="F9" s="140" t="s">
        <v>33</v>
      </c>
      <c r="G9" s="140" t="s">
        <v>34</v>
      </c>
      <c r="H9" s="140" t="s">
        <v>35</v>
      </c>
      <c r="I9" s="140" t="s">
        <v>36</v>
      </c>
      <c r="J9" s="140" t="s">
        <v>37</v>
      </c>
      <c r="K9" s="140" t="s">
        <v>38</v>
      </c>
      <c r="L9" s="140" t="s">
        <v>39</v>
      </c>
      <c r="M9" s="140" t="s">
        <v>211</v>
      </c>
      <c r="N9" s="140" t="s">
        <v>40</v>
      </c>
      <c r="O9" s="140" t="s">
        <v>41</v>
      </c>
      <c r="P9" s="140" t="s">
        <v>42</v>
      </c>
      <c r="Q9" s="140" t="s">
        <v>43</v>
      </c>
      <c r="R9" s="140" t="s">
        <v>44</v>
      </c>
      <c r="S9" s="140" t="s">
        <v>45</v>
      </c>
      <c r="T9" s="140" t="s">
        <v>46</v>
      </c>
      <c r="U9" s="140" t="s">
        <v>47</v>
      </c>
      <c r="V9" s="573" t="s">
        <v>48</v>
      </c>
      <c r="W9" s="573" t="s">
        <v>49</v>
      </c>
      <c r="X9" s="140" t="s">
        <v>50</v>
      </c>
      <c r="Y9" s="140" t="s">
        <v>51</v>
      </c>
      <c r="Z9" s="141" t="s">
        <v>33</v>
      </c>
      <c r="AA9" s="141" t="s">
        <v>34</v>
      </c>
      <c r="AB9" s="141" t="s">
        <v>35</v>
      </c>
      <c r="AC9" s="141" t="s">
        <v>36</v>
      </c>
      <c r="AD9" s="141" t="s">
        <v>37</v>
      </c>
      <c r="AE9" s="141" t="s">
        <v>38</v>
      </c>
      <c r="AF9" s="141" t="s">
        <v>39</v>
      </c>
      <c r="AG9" s="141" t="s">
        <v>211</v>
      </c>
      <c r="AH9" s="141" t="s">
        <v>40</v>
      </c>
      <c r="AI9" s="141" t="s">
        <v>41</v>
      </c>
      <c r="AJ9" s="141" t="s">
        <v>42</v>
      </c>
      <c r="AK9" s="141" t="s">
        <v>43</v>
      </c>
      <c r="AL9" s="141" t="s">
        <v>44</v>
      </c>
      <c r="AM9" s="141" t="s">
        <v>45</v>
      </c>
      <c r="AN9" s="141" t="s">
        <v>46</v>
      </c>
      <c r="AO9" s="141" t="s">
        <v>47</v>
      </c>
      <c r="AP9" s="142" t="s">
        <v>48</v>
      </c>
      <c r="AQ9" s="142" t="s">
        <v>49</v>
      </c>
      <c r="AR9" s="141" t="s">
        <v>50</v>
      </c>
      <c r="AS9" s="141" t="s">
        <v>51</v>
      </c>
      <c r="AT9" s="143" t="s">
        <v>33</v>
      </c>
      <c r="AU9" s="143" t="s">
        <v>34</v>
      </c>
      <c r="AV9" s="143" t="s">
        <v>35</v>
      </c>
      <c r="AW9" s="143" t="s">
        <v>36</v>
      </c>
      <c r="AX9" s="143" t="s">
        <v>37</v>
      </c>
      <c r="AY9" s="143" t="s">
        <v>38</v>
      </c>
      <c r="AZ9" s="143" t="s">
        <v>39</v>
      </c>
      <c r="BA9" s="143" t="s">
        <v>211</v>
      </c>
      <c r="BB9" s="143" t="s">
        <v>40</v>
      </c>
      <c r="BC9" s="143" t="s">
        <v>41</v>
      </c>
      <c r="BD9" s="143" t="s">
        <v>42</v>
      </c>
      <c r="BE9" s="143" t="s">
        <v>43</v>
      </c>
      <c r="BF9" s="143" t="s">
        <v>44</v>
      </c>
      <c r="BG9" s="143" t="s">
        <v>45</v>
      </c>
      <c r="BH9" s="143" t="s">
        <v>46</v>
      </c>
      <c r="BI9" s="143" t="s">
        <v>47</v>
      </c>
      <c r="BJ9" s="144" t="s">
        <v>48</v>
      </c>
      <c r="BK9" s="144" t="s">
        <v>49</v>
      </c>
      <c r="BL9" s="143" t="s">
        <v>50</v>
      </c>
      <c r="BM9" s="143" t="s">
        <v>51</v>
      </c>
      <c r="BN9" s="145" t="s">
        <v>33</v>
      </c>
      <c r="BO9" s="145" t="s">
        <v>34</v>
      </c>
      <c r="BP9" s="145" t="s">
        <v>35</v>
      </c>
      <c r="BQ9" s="145" t="s">
        <v>36</v>
      </c>
      <c r="BR9" s="145" t="s">
        <v>37</v>
      </c>
      <c r="BS9" s="145" t="s">
        <v>38</v>
      </c>
      <c r="BT9" s="145" t="s">
        <v>39</v>
      </c>
      <c r="BU9" s="145" t="s">
        <v>52</v>
      </c>
      <c r="BV9" s="145" t="s">
        <v>53</v>
      </c>
      <c r="BW9" s="145" t="s">
        <v>42</v>
      </c>
      <c r="BX9" s="145" t="s">
        <v>54</v>
      </c>
      <c r="BY9" s="145" t="s">
        <v>44</v>
      </c>
      <c r="BZ9" s="145" t="s">
        <v>45</v>
      </c>
      <c r="CA9" s="145" t="s">
        <v>46</v>
      </c>
      <c r="CB9" s="145" t="s">
        <v>47</v>
      </c>
      <c r="CC9" s="146" t="s">
        <v>48</v>
      </c>
      <c r="CD9" s="146" t="s">
        <v>49</v>
      </c>
      <c r="CE9" s="145" t="s">
        <v>50</v>
      </c>
      <c r="CF9" s="145" t="s">
        <v>51</v>
      </c>
      <c r="CG9" s="147" t="s">
        <v>34</v>
      </c>
      <c r="CH9" s="147" t="s">
        <v>35</v>
      </c>
      <c r="CI9" s="147" t="s">
        <v>36</v>
      </c>
      <c r="CJ9" s="147" t="s">
        <v>37</v>
      </c>
      <c r="CK9" s="147" t="s">
        <v>38</v>
      </c>
      <c r="CL9" s="147" t="s">
        <v>39</v>
      </c>
      <c r="CM9" s="147" t="s">
        <v>53</v>
      </c>
      <c r="CN9" s="147" t="s">
        <v>42</v>
      </c>
      <c r="CO9" s="147" t="s">
        <v>54</v>
      </c>
      <c r="CP9" s="147" t="s">
        <v>44</v>
      </c>
    </row>
    <row r="10" spans="1:94" ht="21" customHeight="1" x14ac:dyDescent="0.2">
      <c r="A10" s="731"/>
      <c r="B10" s="148" t="s">
        <v>55</v>
      </c>
      <c r="C10" s="149">
        <v>0.70399999999999996</v>
      </c>
      <c r="D10" s="149">
        <v>0.629</v>
      </c>
      <c r="E10" s="149">
        <v>0.78300000000000003</v>
      </c>
      <c r="F10" s="568">
        <v>6520</v>
      </c>
      <c r="G10" s="569">
        <v>0.72684049079754598</v>
      </c>
      <c r="H10" s="569">
        <v>0.65183166818044203</v>
      </c>
      <c r="I10" s="569">
        <v>0.80385452284737335</v>
      </c>
      <c r="J10" s="570">
        <v>34.296319018404908</v>
      </c>
      <c r="K10" s="570">
        <v>33.009688162276717</v>
      </c>
      <c r="L10" s="570">
        <v>35.617345352813182</v>
      </c>
      <c r="M10" s="571">
        <v>619</v>
      </c>
      <c r="N10" s="571">
        <v>5901</v>
      </c>
      <c r="O10" s="572">
        <v>0.5815831987075929</v>
      </c>
      <c r="P10" s="572">
        <v>0.74207761396373495</v>
      </c>
      <c r="Q10" s="570">
        <v>31.662358642972535</v>
      </c>
      <c r="R10" s="570">
        <v>34.572614811048972</v>
      </c>
      <c r="S10" s="149">
        <v>0.82438650306748462</v>
      </c>
      <c r="T10" s="149">
        <v>0.87453987730061344</v>
      </c>
      <c r="U10" s="149">
        <v>0.85981595092024543</v>
      </c>
      <c r="V10" s="149">
        <v>0.74570552147239266</v>
      </c>
      <c r="W10" s="149">
        <v>0.79110429447852759</v>
      </c>
      <c r="X10" s="149">
        <v>0.8414110429447853</v>
      </c>
      <c r="Y10" s="149">
        <v>0.86533742331288344</v>
      </c>
      <c r="Z10" s="150">
        <v>6562</v>
      </c>
      <c r="AA10" s="151">
        <v>0.71099999999999997</v>
      </c>
      <c r="AB10" s="151">
        <v>0.63300000000000001</v>
      </c>
      <c r="AC10" s="151">
        <v>0.7913</v>
      </c>
      <c r="AD10" s="152">
        <v>34.4</v>
      </c>
      <c r="AE10" s="152">
        <v>33.200000000000003</v>
      </c>
      <c r="AF10" s="152">
        <v>35.799999999999997</v>
      </c>
      <c r="AG10" s="153">
        <v>657</v>
      </c>
      <c r="AH10" s="153">
        <v>5905</v>
      </c>
      <c r="AI10" s="154">
        <v>0.51598173515981738</v>
      </c>
      <c r="AJ10" s="154">
        <v>0.73175275190516509</v>
      </c>
      <c r="AK10" s="152">
        <v>31.024353120243532</v>
      </c>
      <c r="AL10" s="152">
        <v>34.819644369178661</v>
      </c>
      <c r="AM10" s="155">
        <v>0.81799999999999995</v>
      </c>
      <c r="AN10" s="155">
        <v>0.873</v>
      </c>
      <c r="AO10" s="155">
        <v>0.84499999999999997</v>
      </c>
      <c r="AP10" s="155">
        <v>0.73599999999999999</v>
      </c>
      <c r="AQ10" s="155">
        <v>0.78600000000000003</v>
      </c>
      <c r="AR10" s="155">
        <v>0.83599999999999997</v>
      </c>
      <c r="AS10" s="155">
        <v>0.87</v>
      </c>
      <c r="AT10" s="156">
        <v>6240</v>
      </c>
      <c r="AU10" s="14">
        <v>0.67400000000000004</v>
      </c>
      <c r="AV10" s="14">
        <v>0.60099999999999998</v>
      </c>
      <c r="AW10" s="14">
        <v>0.751</v>
      </c>
      <c r="AX10" s="15">
        <v>34.186057692307692</v>
      </c>
      <c r="AY10" s="15">
        <v>32.94407997500781</v>
      </c>
      <c r="AZ10" s="15">
        <v>35.49424152681803</v>
      </c>
      <c r="BA10" s="16">
        <v>721</v>
      </c>
      <c r="BB10" s="16">
        <v>5519</v>
      </c>
      <c r="BC10" s="17">
        <v>0.48821081830790569</v>
      </c>
      <c r="BD10" s="17">
        <v>0.69831491212176122</v>
      </c>
      <c r="BE10" s="15">
        <v>30.513176144244106</v>
      </c>
      <c r="BF10" s="15">
        <v>34.665881500271787</v>
      </c>
      <c r="BG10" s="18">
        <v>0.79</v>
      </c>
      <c r="BH10" s="18">
        <v>0.86</v>
      </c>
      <c r="BI10" s="18">
        <v>0.83</v>
      </c>
      <c r="BJ10" s="18">
        <v>0.72</v>
      </c>
      <c r="BK10" s="18">
        <v>0.76</v>
      </c>
      <c r="BL10" s="18">
        <v>0.81</v>
      </c>
      <c r="BM10" s="18">
        <v>0.83</v>
      </c>
      <c r="BN10" s="157">
        <v>6106</v>
      </c>
      <c r="BO10" s="19">
        <v>0.6</v>
      </c>
      <c r="BP10" s="19">
        <v>0.69</v>
      </c>
      <c r="BQ10" s="19">
        <v>0.52</v>
      </c>
      <c r="BR10" s="20">
        <v>33.700000000000003</v>
      </c>
      <c r="BS10" s="20">
        <v>32.200000000000003</v>
      </c>
      <c r="BT10" s="20">
        <v>35.200000000000003</v>
      </c>
      <c r="BU10" s="20"/>
      <c r="BV10" s="21">
        <v>0.38</v>
      </c>
      <c r="BW10" s="21">
        <v>0.63</v>
      </c>
      <c r="BX10" s="20">
        <v>29.5</v>
      </c>
      <c r="BY10" s="20">
        <v>34.200000000000003</v>
      </c>
      <c r="BZ10" s="22">
        <v>0.76</v>
      </c>
      <c r="CA10" s="22">
        <v>0.84</v>
      </c>
      <c r="CB10" s="22">
        <v>0.78</v>
      </c>
      <c r="CC10" s="22">
        <v>0.69</v>
      </c>
      <c r="CD10" s="22">
        <v>0.72</v>
      </c>
      <c r="CE10" s="22">
        <v>0.79</v>
      </c>
      <c r="CF10" s="22">
        <v>0.81</v>
      </c>
      <c r="CG10" s="23">
        <v>0.45</v>
      </c>
      <c r="CH10" s="23">
        <v>0.37</v>
      </c>
      <c r="CI10" s="23">
        <v>0.54</v>
      </c>
      <c r="CJ10" s="24">
        <v>31.9</v>
      </c>
      <c r="CK10" s="24">
        <v>30.5</v>
      </c>
      <c r="CL10" s="24">
        <v>33.5</v>
      </c>
      <c r="CM10" s="23">
        <v>0.26</v>
      </c>
      <c r="CN10" s="23">
        <v>0.48</v>
      </c>
      <c r="CO10" s="24">
        <v>28.1</v>
      </c>
      <c r="CP10" s="24">
        <v>32.5</v>
      </c>
    </row>
    <row r="11" spans="1:94" ht="17.25" customHeight="1" thickBot="1" x14ac:dyDescent="0.25">
      <c r="A11" s="732"/>
      <c r="B11" s="503" t="s">
        <v>56</v>
      </c>
      <c r="C11" s="584"/>
      <c r="D11" s="584"/>
      <c r="E11" s="584"/>
      <c r="F11" s="584"/>
      <c r="G11" s="569">
        <v>0.70699999999999996</v>
      </c>
      <c r="H11" s="584"/>
      <c r="I11" s="584"/>
      <c r="J11" s="584">
        <v>34.5</v>
      </c>
      <c r="K11" s="584"/>
      <c r="L11" s="584"/>
      <c r="M11" s="584"/>
      <c r="N11" s="584"/>
      <c r="O11" s="584"/>
      <c r="P11" s="584"/>
      <c r="Q11" s="584"/>
      <c r="R11" s="584"/>
      <c r="S11" s="584"/>
      <c r="T11" s="584"/>
      <c r="U11" s="584"/>
      <c r="V11" s="584"/>
      <c r="W11" s="584"/>
      <c r="X11" s="584"/>
      <c r="Y11" s="584"/>
      <c r="Z11" s="158"/>
      <c r="AA11" s="159">
        <v>0.69299999999999995</v>
      </c>
      <c r="AB11" s="159"/>
      <c r="AC11" s="159"/>
      <c r="AD11" s="160">
        <v>34.5</v>
      </c>
      <c r="AE11" s="160"/>
      <c r="AF11" s="160"/>
      <c r="AG11" s="160"/>
      <c r="AH11" s="160"/>
      <c r="AI11" s="161"/>
      <c r="AJ11" s="161"/>
      <c r="AK11" s="160"/>
      <c r="AL11" s="160"/>
      <c r="AM11" s="162">
        <v>0.81599999999999995</v>
      </c>
      <c r="AN11" s="162">
        <v>0.875</v>
      </c>
      <c r="AO11" s="162">
        <v>0.84799999999999998</v>
      </c>
      <c r="AP11" s="162">
        <v>0.72099999999999997</v>
      </c>
      <c r="AQ11" s="162">
        <v>0.77400000000000002</v>
      </c>
      <c r="AR11" s="162">
        <v>0.83199999999999996</v>
      </c>
      <c r="AS11" s="162">
        <v>0.86399999999999999</v>
      </c>
      <c r="AT11" s="163"/>
      <c r="AU11" s="35">
        <v>0.66</v>
      </c>
      <c r="AV11" s="35"/>
      <c r="AW11" s="35"/>
      <c r="AX11" s="36">
        <v>34.200000000000003</v>
      </c>
      <c r="AY11" s="36"/>
      <c r="AZ11" s="36"/>
      <c r="BA11" s="36"/>
      <c r="BB11" s="36"/>
      <c r="BC11" s="37"/>
      <c r="BD11" s="37"/>
      <c r="BE11" s="36"/>
      <c r="BF11" s="36"/>
      <c r="BG11" s="38">
        <v>0.8</v>
      </c>
      <c r="BH11" s="38">
        <v>0.87</v>
      </c>
      <c r="BI11" s="38">
        <v>0.84</v>
      </c>
      <c r="BJ11" s="38">
        <v>0.7</v>
      </c>
      <c r="BK11" s="38">
        <v>0.76</v>
      </c>
      <c r="BL11" s="38">
        <v>0.82</v>
      </c>
      <c r="BM11" s="38">
        <v>0.85</v>
      </c>
      <c r="BN11" s="164"/>
      <c r="BO11" s="165">
        <v>0.6</v>
      </c>
      <c r="BP11" s="165">
        <v>0.69</v>
      </c>
      <c r="BQ11" s="165">
        <v>0.52</v>
      </c>
      <c r="BR11" s="166">
        <v>33.799999999999997</v>
      </c>
      <c r="BS11" s="166">
        <v>32.6</v>
      </c>
      <c r="BT11" s="166">
        <v>35.1</v>
      </c>
      <c r="BU11" s="166"/>
      <c r="BV11" s="167">
        <v>0.45</v>
      </c>
      <c r="BW11" s="167">
        <v>0.64</v>
      </c>
      <c r="BX11" s="166">
        <v>30.8</v>
      </c>
      <c r="BY11" s="166">
        <v>34.4</v>
      </c>
      <c r="BZ11" s="168">
        <v>0.77</v>
      </c>
      <c r="CA11" s="168">
        <v>0.86</v>
      </c>
      <c r="CB11" s="168">
        <v>0.81</v>
      </c>
      <c r="CC11" s="168">
        <v>0.66</v>
      </c>
      <c r="CD11" s="168">
        <v>0.72</v>
      </c>
      <c r="CE11" s="168">
        <v>0.8</v>
      </c>
      <c r="CF11" s="168">
        <v>0.83</v>
      </c>
      <c r="CG11" s="169">
        <v>0.52</v>
      </c>
      <c r="CH11" s="169">
        <v>0.44</v>
      </c>
      <c r="CI11" s="169">
        <v>0.6</v>
      </c>
      <c r="CJ11" s="170">
        <v>32.799999999999997</v>
      </c>
      <c r="CK11" s="170">
        <v>31.6</v>
      </c>
      <c r="CL11" s="170">
        <v>34.1</v>
      </c>
      <c r="CM11" s="169">
        <v>0.36</v>
      </c>
      <c r="CN11" s="169">
        <v>0.55000000000000004</v>
      </c>
      <c r="CO11" s="170">
        <v>29.9</v>
      </c>
      <c r="CP11" s="170">
        <v>33.5</v>
      </c>
    </row>
    <row r="12" spans="1:94" x14ac:dyDescent="0.2">
      <c r="A12" s="722" t="s">
        <v>9</v>
      </c>
      <c r="B12" s="171" t="s">
        <v>451</v>
      </c>
      <c r="C12" s="172">
        <v>0.64255319148936174</v>
      </c>
      <c r="D12" s="172">
        <v>0.5826446280991735</v>
      </c>
      <c r="E12" s="172">
        <v>0.70614035087719296</v>
      </c>
      <c r="F12" s="574">
        <v>153</v>
      </c>
      <c r="G12" s="575">
        <v>0.75163398692810457</v>
      </c>
      <c r="H12" s="575">
        <v>0.76056338028169013</v>
      </c>
      <c r="I12" s="575">
        <v>0.74390243902439024</v>
      </c>
      <c r="J12" s="576">
        <v>33.06066228487969</v>
      </c>
      <c r="K12" s="576">
        <v>32.626234567901236</v>
      </c>
      <c r="L12" s="576">
        <v>33.407164902998232</v>
      </c>
      <c r="M12" s="574">
        <v>19</v>
      </c>
      <c r="N12" s="574">
        <v>134</v>
      </c>
      <c r="O12" s="575">
        <v>0.47368421052631576</v>
      </c>
      <c r="P12" s="462">
        <v>0.79104477611940294</v>
      </c>
      <c r="Q12" s="576">
        <v>30.014285714285712</v>
      </c>
      <c r="R12" s="576">
        <v>33.246412846412845</v>
      </c>
      <c r="S12" s="575">
        <v>0.83660130718954251</v>
      </c>
      <c r="T12" s="575">
        <v>0.90196078431372551</v>
      </c>
      <c r="U12" s="575">
        <v>0.91503267973856206</v>
      </c>
      <c r="V12" s="575">
        <v>0.75816993464052285</v>
      </c>
      <c r="W12" s="575">
        <v>0.79738562091503273</v>
      </c>
      <c r="X12" s="575">
        <v>0.88888888888888884</v>
      </c>
      <c r="Y12" s="575">
        <v>0.92810457516339873</v>
      </c>
      <c r="Z12" s="173">
        <v>171</v>
      </c>
      <c r="AA12" s="39">
        <v>0.64327485380116955</v>
      </c>
      <c r="AB12" s="39">
        <v>0.57894736842105265</v>
      </c>
      <c r="AC12" s="39">
        <v>0.72368421052631582</v>
      </c>
      <c r="AD12" s="40">
        <v>33.66081871345029</v>
      </c>
      <c r="AE12" s="40">
        <v>32.368421052631582</v>
      </c>
      <c r="AF12" s="40">
        <v>35.276315789473685</v>
      </c>
      <c r="AG12" s="41">
        <v>21</v>
      </c>
      <c r="AH12" s="41">
        <v>150</v>
      </c>
      <c r="AI12" s="39">
        <v>0.47619047619047616</v>
      </c>
      <c r="AJ12" s="39">
        <v>0.66666666666666663</v>
      </c>
      <c r="AK12" s="40">
        <v>31.38095238095238</v>
      </c>
      <c r="AL12" s="40">
        <v>33.979999999999997</v>
      </c>
      <c r="AM12" s="39">
        <v>0.76608187134502925</v>
      </c>
      <c r="AN12" s="39">
        <v>0.86549707602339176</v>
      </c>
      <c r="AO12" s="39">
        <v>0.8128654970760234</v>
      </c>
      <c r="AP12" s="39">
        <v>0.66666666666666663</v>
      </c>
      <c r="AQ12" s="39">
        <v>0.76023391812865493</v>
      </c>
      <c r="AR12" s="39">
        <v>0.8128654970760234</v>
      </c>
      <c r="AS12" s="39">
        <v>0.88304093567251463</v>
      </c>
      <c r="AT12" s="173">
        <v>146</v>
      </c>
      <c r="AU12" s="39">
        <v>0.5273972602739726</v>
      </c>
      <c r="AV12" s="39">
        <v>0.42105263157894735</v>
      </c>
      <c r="AW12" s="39">
        <v>0.6428571428571429</v>
      </c>
      <c r="AX12" s="40">
        <v>31.986301369863014</v>
      </c>
      <c r="AY12" s="40">
        <v>30.631578947368421</v>
      </c>
      <c r="AZ12" s="40">
        <v>33.457142857142856</v>
      </c>
      <c r="BA12" s="41">
        <v>33</v>
      </c>
      <c r="BB12" s="41">
        <v>113</v>
      </c>
      <c r="BC12" s="39">
        <v>0.24242424242424243</v>
      </c>
      <c r="BD12" s="39">
        <v>0.61061946902654862</v>
      </c>
      <c r="BE12" s="40">
        <v>26.969696969696969</v>
      </c>
      <c r="BF12" s="40">
        <v>33.451327433628322</v>
      </c>
      <c r="BG12" s="39">
        <v>0.68493150684931503</v>
      </c>
      <c r="BH12" s="39">
        <v>0.77397260273972601</v>
      </c>
      <c r="BI12" s="39">
        <v>0.67123287671232879</v>
      </c>
      <c r="BJ12" s="39">
        <v>0.5547945205479452</v>
      </c>
      <c r="BK12" s="39">
        <v>0.63013698630136983</v>
      </c>
      <c r="BL12" s="39">
        <v>0.68493150684931503</v>
      </c>
      <c r="BM12" s="39">
        <v>0.70547945205479456</v>
      </c>
      <c r="BN12" s="173">
        <v>138</v>
      </c>
      <c r="BO12" s="39">
        <v>0.48550724637681159</v>
      </c>
      <c r="BP12" s="39">
        <v>0.36619718309859156</v>
      </c>
      <c r="BQ12" s="39">
        <v>0.61194029850746268</v>
      </c>
      <c r="BR12" s="40">
        <v>32.123188405797102</v>
      </c>
      <c r="BS12" s="40">
        <v>29.845070422535212</v>
      </c>
      <c r="BT12" s="40">
        <v>34.537313432835823</v>
      </c>
      <c r="BU12" s="41">
        <v>24</v>
      </c>
      <c r="BV12" s="39">
        <v>0.25</v>
      </c>
      <c r="BW12" s="39">
        <v>0.53508771929824561</v>
      </c>
      <c r="BX12" s="40">
        <v>28.625</v>
      </c>
      <c r="BY12" s="40">
        <v>32.859649122807021</v>
      </c>
      <c r="BZ12" s="39">
        <v>0.62318840579710144</v>
      </c>
      <c r="CA12" s="39">
        <v>0.78985507246376807</v>
      </c>
      <c r="CB12" s="39">
        <v>0.6811594202898551</v>
      </c>
      <c r="CC12" s="39">
        <v>0.57971014492753625</v>
      </c>
      <c r="CD12" s="39">
        <v>0.60144927536231885</v>
      </c>
      <c r="CE12" s="39">
        <v>0.66666666666666663</v>
      </c>
      <c r="CF12" s="39">
        <v>0.65942028985507251</v>
      </c>
      <c r="CG12" s="39">
        <v>0.27906976744186046</v>
      </c>
      <c r="CH12" s="39">
        <v>0.25274725274725274</v>
      </c>
      <c r="CI12" s="39">
        <v>0.30864197530864196</v>
      </c>
      <c r="CJ12" s="42">
        <v>28.88372093023256</v>
      </c>
      <c r="CK12" s="42">
        <v>28.285714285714285</v>
      </c>
      <c r="CL12" s="42">
        <v>29.555555555555557</v>
      </c>
      <c r="CM12" s="39">
        <v>0.12903225806451613</v>
      </c>
      <c r="CN12" s="39">
        <v>0.31205673758865249</v>
      </c>
      <c r="CO12" s="42">
        <v>26.612903225806452</v>
      </c>
      <c r="CP12" s="42">
        <v>29.382978723404257</v>
      </c>
    </row>
    <row r="13" spans="1:94" x14ac:dyDescent="0.2">
      <c r="A13" s="723"/>
      <c r="B13" s="174" t="s">
        <v>452</v>
      </c>
      <c r="C13" s="175">
        <v>0.6776859504132231</v>
      </c>
      <c r="D13" s="175">
        <v>0.58695652173913049</v>
      </c>
      <c r="E13" s="175">
        <v>0.79807692307692313</v>
      </c>
      <c r="F13" s="564">
        <v>79</v>
      </c>
      <c r="G13" s="567">
        <v>0.69620253164556967</v>
      </c>
      <c r="H13" s="567">
        <v>0.625</v>
      </c>
      <c r="I13" s="567">
        <v>0.76923076923076927</v>
      </c>
      <c r="J13" s="488">
        <v>35.376612685560055</v>
      </c>
      <c r="K13" s="488">
        <v>34.286666666666669</v>
      </c>
      <c r="L13" s="488">
        <v>36.058730158730157</v>
      </c>
      <c r="M13" s="564">
        <v>4</v>
      </c>
      <c r="N13" s="564">
        <v>75</v>
      </c>
      <c r="O13" s="567">
        <v>0</v>
      </c>
      <c r="P13" s="441">
        <v>0.73333333333333328</v>
      </c>
      <c r="Q13" s="488">
        <v>26.833333333333332</v>
      </c>
      <c r="R13" s="488">
        <v>35.87770236299648</v>
      </c>
      <c r="S13" s="567">
        <v>0.86075949367088611</v>
      </c>
      <c r="T13" s="567">
        <v>0.79746835443037978</v>
      </c>
      <c r="U13" s="567">
        <v>0.87341772151898733</v>
      </c>
      <c r="V13" s="567">
        <v>0.73417721518987344</v>
      </c>
      <c r="W13" s="567">
        <v>0.79746835443037978</v>
      </c>
      <c r="X13" s="567">
        <v>0.92405063291139244</v>
      </c>
      <c r="Y13" s="567">
        <v>0.94936708860759489</v>
      </c>
      <c r="Z13" s="176">
        <v>70</v>
      </c>
      <c r="AA13" s="25">
        <v>0.65714285714285714</v>
      </c>
      <c r="AB13" s="25">
        <v>0.56521739130434778</v>
      </c>
      <c r="AC13" s="25">
        <v>0.83333333333333337</v>
      </c>
      <c r="AD13" s="26">
        <v>33.4</v>
      </c>
      <c r="AE13" s="26">
        <v>31.847826086956523</v>
      </c>
      <c r="AF13" s="26">
        <v>36.375</v>
      </c>
      <c r="AG13" s="27">
        <v>3</v>
      </c>
      <c r="AH13" s="27">
        <v>67</v>
      </c>
      <c r="AI13" s="25">
        <v>0.66666666666666663</v>
      </c>
      <c r="AJ13" s="25">
        <v>0.65671641791044777</v>
      </c>
      <c r="AK13" s="26">
        <v>34</v>
      </c>
      <c r="AL13" s="26">
        <v>33.373134328358212</v>
      </c>
      <c r="AM13" s="25">
        <v>0.81428571428571428</v>
      </c>
      <c r="AN13" s="25">
        <v>0.82857142857142863</v>
      </c>
      <c r="AO13" s="25">
        <v>0.82857142857142863</v>
      </c>
      <c r="AP13" s="25">
        <v>0.72857142857142854</v>
      </c>
      <c r="AQ13" s="25">
        <v>0.77142857142857146</v>
      </c>
      <c r="AR13" s="25">
        <v>0.84285714285714286</v>
      </c>
      <c r="AS13" s="25">
        <v>0.8</v>
      </c>
      <c r="AT13" s="176">
        <v>93</v>
      </c>
      <c r="AU13" s="25">
        <v>0.67741935483870963</v>
      </c>
      <c r="AV13" s="25">
        <v>0.57692307692307687</v>
      </c>
      <c r="AW13" s="25">
        <v>0.80487804878048785</v>
      </c>
      <c r="AX13" s="26">
        <v>33.87096774193548</v>
      </c>
      <c r="AY13" s="26">
        <v>32.730769230769234</v>
      </c>
      <c r="AZ13" s="26">
        <v>35.31707317073171</v>
      </c>
      <c r="BA13" s="27">
        <v>1</v>
      </c>
      <c r="BB13" s="27">
        <v>92</v>
      </c>
      <c r="BC13" s="25">
        <v>1</v>
      </c>
      <c r="BD13" s="25">
        <v>0.67391304347826086</v>
      </c>
      <c r="BE13" s="26">
        <v>34</v>
      </c>
      <c r="BF13" s="26">
        <v>33.869565217391305</v>
      </c>
      <c r="BG13" s="25">
        <v>0.79569892473118276</v>
      </c>
      <c r="BH13" s="25">
        <v>0.88172043010752688</v>
      </c>
      <c r="BI13" s="25">
        <v>0.84946236559139787</v>
      </c>
      <c r="BJ13" s="25">
        <v>0.69892473118279574</v>
      </c>
      <c r="BK13" s="25">
        <v>0.80645161290322576</v>
      </c>
      <c r="BL13" s="25">
        <v>0.83870967741935487</v>
      </c>
      <c r="BM13" s="25">
        <v>0.87096774193548387</v>
      </c>
      <c r="BN13" s="176">
        <v>71</v>
      </c>
      <c r="BO13" s="25">
        <v>0.57746478873239437</v>
      </c>
      <c r="BP13" s="25">
        <v>0.54285714285714282</v>
      </c>
      <c r="BQ13" s="25">
        <v>0.61111111111111116</v>
      </c>
      <c r="BR13" s="26">
        <v>33.577464788732392</v>
      </c>
      <c r="BS13" s="26">
        <v>33.171428571428571</v>
      </c>
      <c r="BT13" s="26">
        <v>33.972222222222221</v>
      </c>
      <c r="BU13" s="27">
        <v>6</v>
      </c>
      <c r="BV13" s="25">
        <v>0.5</v>
      </c>
      <c r="BW13" s="25">
        <v>0.58461538461538465</v>
      </c>
      <c r="BX13" s="26">
        <v>28</v>
      </c>
      <c r="BY13" s="26">
        <v>34.092307692307692</v>
      </c>
      <c r="BZ13" s="25">
        <v>0.78873239436619713</v>
      </c>
      <c r="CA13" s="25">
        <v>0.80281690140845074</v>
      </c>
      <c r="CB13" s="25">
        <v>0.76056338028169013</v>
      </c>
      <c r="CC13" s="25">
        <v>0.676056338028169</v>
      </c>
      <c r="CD13" s="25">
        <v>0.74647887323943662</v>
      </c>
      <c r="CE13" s="25">
        <v>0.76056338028169013</v>
      </c>
      <c r="CF13" s="25">
        <v>0.77464788732394363</v>
      </c>
      <c r="CG13" s="25">
        <v>0.51315789473684215</v>
      </c>
      <c r="CH13" s="25">
        <v>0.48717948717948717</v>
      </c>
      <c r="CI13" s="25">
        <v>0.54054054054054057</v>
      </c>
      <c r="CJ13" s="28">
        <v>32.35526315789474</v>
      </c>
      <c r="CK13" s="28">
        <v>32.051282051282051</v>
      </c>
      <c r="CL13" s="28">
        <v>32.675675675675677</v>
      </c>
      <c r="CM13" s="25">
        <v>0.5714285714285714</v>
      </c>
      <c r="CN13" s="25">
        <v>0.50724637681159424</v>
      </c>
      <c r="CO13" s="28">
        <v>31.142857142857142</v>
      </c>
      <c r="CP13" s="28">
        <v>32.478260869565219</v>
      </c>
    </row>
    <row r="14" spans="1:94" ht="15" thickBot="1" x14ac:dyDescent="0.25">
      <c r="A14" s="724"/>
      <c r="B14" s="177" t="s">
        <v>453</v>
      </c>
      <c r="C14" s="178">
        <v>0.6224783861671469</v>
      </c>
      <c r="D14" s="178">
        <v>0.5268817204301075</v>
      </c>
      <c r="E14" s="178">
        <v>0.73291925465838514</v>
      </c>
      <c r="F14" s="565">
        <v>105</v>
      </c>
      <c r="G14" s="577">
        <v>0.56190476190476191</v>
      </c>
      <c r="H14" s="577">
        <v>0.5</v>
      </c>
      <c r="I14" s="577">
        <v>0.63265306122448983</v>
      </c>
      <c r="J14" s="578">
        <v>32.516833206009679</v>
      </c>
      <c r="K14" s="578">
        <v>31.217017543859647</v>
      </c>
      <c r="L14" s="578">
        <v>33.819292929292928</v>
      </c>
      <c r="M14" s="565">
        <v>12</v>
      </c>
      <c r="N14" s="565">
        <v>93</v>
      </c>
      <c r="O14" s="577">
        <v>0.41666666666666669</v>
      </c>
      <c r="P14" s="465">
        <v>0.58064516129032262</v>
      </c>
      <c r="Q14" s="578">
        <v>31.099999999999998</v>
      </c>
      <c r="R14" s="578">
        <v>32.75069969040247</v>
      </c>
      <c r="S14" s="577">
        <v>0.73333333333333328</v>
      </c>
      <c r="T14" s="577">
        <v>0.88571428571428568</v>
      </c>
      <c r="U14" s="577">
        <v>0.83809523809523812</v>
      </c>
      <c r="V14" s="577">
        <v>0.60952380952380958</v>
      </c>
      <c r="W14" s="577">
        <v>0.65714285714285714</v>
      </c>
      <c r="X14" s="577">
        <v>0.8</v>
      </c>
      <c r="Y14" s="577">
        <v>0.72380952380952379</v>
      </c>
      <c r="Z14" s="179">
        <v>117</v>
      </c>
      <c r="AA14" s="43">
        <v>0.66666666666666663</v>
      </c>
      <c r="AB14" s="43">
        <v>0.61290322580645162</v>
      </c>
      <c r="AC14" s="43">
        <v>0.72727272727272729</v>
      </c>
      <c r="AD14" s="44">
        <v>33.53846153846154</v>
      </c>
      <c r="AE14" s="44">
        <v>33</v>
      </c>
      <c r="AF14" s="44">
        <v>34.145454545454548</v>
      </c>
      <c r="AG14" s="45">
        <v>23</v>
      </c>
      <c r="AH14" s="45">
        <v>94</v>
      </c>
      <c r="AI14" s="43">
        <v>0.34782608695652173</v>
      </c>
      <c r="AJ14" s="43">
        <v>0.74468085106382975</v>
      </c>
      <c r="AK14" s="44">
        <v>30.304347826086957</v>
      </c>
      <c r="AL14" s="44">
        <v>34.329787234042556</v>
      </c>
      <c r="AM14" s="43">
        <v>0.79487179487179482</v>
      </c>
      <c r="AN14" s="43">
        <v>0.87179487179487181</v>
      </c>
      <c r="AO14" s="43">
        <v>0.84615384615384615</v>
      </c>
      <c r="AP14" s="43">
        <v>0.67521367521367526</v>
      </c>
      <c r="AQ14" s="43">
        <v>0.76068376068376065</v>
      </c>
      <c r="AR14" s="43">
        <v>0.82051282051282048</v>
      </c>
      <c r="AS14" s="43">
        <v>0.88034188034188032</v>
      </c>
      <c r="AT14" s="179">
        <v>125</v>
      </c>
      <c r="AU14" s="43">
        <v>0.63200000000000001</v>
      </c>
      <c r="AV14" s="43">
        <v>0.47058823529411764</v>
      </c>
      <c r="AW14" s="43">
        <v>0.82456140350877194</v>
      </c>
      <c r="AX14" s="44">
        <v>33.351999999999997</v>
      </c>
      <c r="AY14" s="44">
        <v>30.632352941176471</v>
      </c>
      <c r="AZ14" s="44">
        <v>36.596491228070178</v>
      </c>
      <c r="BA14" s="45">
        <v>21</v>
      </c>
      <c r="BB14" s="45">
        <v>104</v>
      </c>
      <c r="BC14" s="43">
        <v>0.61904761904761907</v>
      </c>
      <c r="BD14" s="43">
        <v>0.63461538461538458</v>
      </c>
      <c r="BE14" s="44">
        <v>34.142857142857146</v>
      </c>
      <c r="BF14" s="44">
        <v>33.192307692307693</v>
      </c>
      <c r="BG14" s="43">
        <v>0.72</v>
      </c>
      <c r="BH14" s="43">
        <v>0.86399999999999999</v>
      </c>
      <c r="BI14" s="43">
        <v>0.80800000000000005</v>
      </c>
      <c r="BJ14" s="43">
        <v>0.69599999999999995</v>
      </c>
      <c r="BK14" s="43">
        <v>0.70399999999999996</v>
      </c>
      <c r="BL14" s="43">
        <v>0.78400000000000003</v>
      </c>
      <c r="BM14" s="43">
        <v>0.84</v>
      </c>
      <c r="BN14" s="179">
        <v>108</v>
      </c>
      <c r="BO14" s="43">
        <v>0.55555555555555558</v>
      </c>
      <c r="BP14" s="43">
        <v>0.5357142857142857</v>
      </c>
      <c r="BQ14" s="43">
        <v>0.57692307692307687</v>
      </c>
      <c r="BR14" s="44">
        <v>32.00925925925926</v>
      </c>
      <c r="BS14" s="44">
        <v>31.214285714285715</v>
      </c>
      <c r="BT14" s="44">
        <v>32.865384615384613</v>
      </c>
      <c r="BU14" s="45">
        <v>25</v>
      </c>
      <c r="BV14" s="43">
        <v>0.36</v>
      </c>
      <c r="BW14" s="43">
        <v>0.61445783132530118</v>
      </c>
      <c r="BX14" s="44">
        <v>28.08</v>
      </c>
      <c r="BY14" s="44">
        <v>33.192771084337352</v>
      </c>
      <c r="BZ14" s="43">
        <v>0.67592592592592593</v>
      </c>
      <c r="CA14" s="43">
        <v>0.7407407407407407</v>
      </c>
      <c r="CB14" s="43">
        <v>0.73148148148148151</v>
      </c>
      <c r="CC14" s="43">
        <v>0.58333333333333337</v>
      </c>
      <c r="CD14" s="43">
        <v>0.63888888888888884</v>
      </c>
      <c r="CE14" s="43">
        <v>0.64814814814814814</v>
      </c>
      <c r="CF14" s="43">
        <v>0.72222222222222221</v>
      </c>
      <c r="CG14" s="43">
        <v>0.22772277227722773</v>
      </c>
      <c r="CH14" s="43">
        <v>0.15094339622641509</v>
      </c>
      <c r="CI14" s="43">
        <v>0.3125</v>
      </c>
      <c r="CJ14" s="46">
        <v>25.990099009900991</v>
      </c>
      <c r="CK14" s="46">
        <v>23.056603773584907</v>
      </c>
      <c r="CL14" s="46">
        <v>29.229166666666668</v>
      </c>
      <c r="CM14" s="43">
        <v>9.0909090909090912E-2</v>
      </c>
      <c r="CN14" s="43">
        <v>0.26582278481012656</v>
      </c>
      <c r="CO14" s="46">
        <v>23.363636363636363</v>
      </c>
      <c r="CP14" s="46">
        <v>26.721518987341771</v>
      </c>
    </row>
    <row r="15" spans="1:94" x14ac:dyDescent="0.2">
      <c r="A15" s="722" t="s">
        <v>15</v>
      </c>
      <c r="B15" s="171" t="s">
        <v>15</v>
      </c>
      <c r="C15" s="172">
        <v>0.77922077922077915</v>
      </c>
      <c r="D15" s="172">
        <v>0.7010309278350515</v>
      </c>
      <c r="E15" s="172">
        <v>0.8586387434554974</v>
      </c>
      <c r="F15" s="574">
        <v>113</v>
      </c>
      <c r="G15" s="575">
        <v>0.77876106194690264</v>
      </c>
      <c r="H15" s="575">
        <v>0.68852459016393441</v>
      </c>
      <c r="I15" s="575">
        <v>0.88461538461538458</v>
      </c>
      <c r="J15" s="576">
        <v>35.01241424876293</v>
      </c>
      <c r="K15" s="576">
        <v>33.546581196581194</v>
      </c>
      <c r="L15" s="576">
        <v>37.235876623376619</v>
      </c>
      <c r="M15" s="574">
        <v>5</v>
      </c>
      <c r="N15" s="574">
        <v>108</v>
      </c>
      <c r="O15" s="575">
        <v>0.4</v>
      </c>
      <c r="P15" s="462">
        <v>0.79629629629629628</v>
      </c>
      <c r="Q15" s="576">
        <v>30.555555555555554</v>
      </c>
      <c r="R15" s="576">
        <v>35.071655701754388</v>
      </c>
      <c r="S15" s="575">
        <v>0.84070796460176989</v>
      </c>
      <c r="T15" s="575">
        <v>0.92035398230088494</v>
      </c>
      <c r="U15" s="575">
        <v>0.87610619469026552</v>
      </c>
      <c r="V15" s="575">
        <v>0.80530973451327437</v>
      </c>
      <c r="W15" s="575">
        <v>0.84955752212389379</v>
      </c>
      <c r="X15" s="575">
        <v>0.91150442477876104</v>
      </c>
      <c r="Y15" s="575">
        <v>0.90265486725663713</v>
      </c>
      <c r="Z15" s="173">
        <v>126</v>
      </c>
      <c r="AA15" s="39">
        <v>0.76190476190476186</v>
      </c>
      <c r="AB15" s="39">
        <v>0.6271186440677966</v>
      </c>
      <c r="AC15" s="39">
        <v>0.88059701492537312</v>
      </c>
      <c r="AD15" s="40">
        <v>33.984126984126981</v>
      </c>
      <c r="AE15" s="40">
        <v>32.16949152542373</v>
      </c>
      <c r="AF15" s="40">
        <v>35.582089552238806</v>
      </c>
      <c r="AG15" s="41">
        <v>4</v>
      </c>
      <c r="AH15" s="41">
        <v>122</v>
      </c>
      <c r="AI15" s="39">
        <v>0.25</v>
      </c>
      <c r="AJ15" s="39">
        <v>0.77868852459016391</v>
      </c>
      <c r="AK15" s="40">
        <v>23</v>
      </c>
      <c r="AL15" s="40">
        <v>34.344262295081968</v>
      </c>
      <c r="AM15" s="39">
        <v>0.87301587301587302</v>
      </c>
      <c r="AN15" s="39">
        <v>0.88095238095238093</v>
      </c>
      <c r="AO15" s="39">
        <v>0.88095238095238093</v>
      </c>
      <c r="AP15" s="39">
        <v>0.83333333333333337</v>
      </c>
      <c r="AQ15" s="39">
        <v>0.84126984126984128</v>
      </c>
      <c r="AR15" s="39">
        <v>0.87301587301587302</v>
      </c>
      <c r="AS15" s="39">
        <v>0.88888888888888884</v>
      </c>
      <c r="AT15" s="173">
        <v>146</v>
      </c>
      <c r="AU15" s="39">
        <v>0.79452054794520544</v>
      </c>
      <c r="AV15" s="39">
        <v>0.77027027027027029</v>
      </c>
      <c r="AW15" s="39">
        <v>0.81944444444444442</v>
      </c>
      <c r="AX15" s="40">
        <v>35.376712328767127</v>
      </c>
      <c r="AY15" s="40">
        <v>35.378378378378379</v>
      </c>
      <c r="AZ15" s="40">
        <v>35.375</v>
      </c>
      <c r="BA15" s="41">
        <v>12</v>
      </c>
      <c r="BB15" s="41">
        <v>134</v>
      </c>
      <c r="BC15" s="39">
        <v>0.5</v>
      </c>
      <c r="BD15" s="39">
        <v>0.82089552238805974</v>
      </c>
      <c r="BE15" s="40">
        <v>31.5</v>
      </c>
      <c r="BF15" s="40">
        <v>35.723880597014926</v>
      </c>
      <c r="BG15" s="39">
        <v>0.87671232876712324</v>
      </c>
      <c r="BH15" s="39">
        <v>0.91095890410958902</v>
      </c>
      <c r="BI15" s="39">
        <v>0.93835616438356162</v>
      </c>
      <c r="BJ15" s="39">
        <v>0.82876712328767121</v>
      </c>
      <c r="BK15" s="39">
        <v>0.84246575342465757</v>
      </c>
      <c r="BL15" s="39">
        <v>0.89726027397260277</v>
      </c>
      <c r="BM15" s="39">
        <v>0.93835616438356162</v>
      </c>
      <c r="BN15" s="173">
        <v>118</v>
      </c>
      <c r="BO15" s="39">
        <v>0.70338983050847459</v>
      </c>
      <c r="BP15" s="39">
        <v>0.66666666666666663</v>
      </c>
      <c r="BQ15" s="39">
        <v>0.75</v>
      </c>
      <c r="BR15" s="40">
        <v>34.855932203389834</v>
      </c>
      <c r="BS15" s="40">
        <v>34.651515151515149</v>
      </c>
      <c r="BT15" s="40">
        <v>35.115384615384613</v>
      </c>
      <c r="BU15" s="41">
        <v>9</v>
      </c>
      <c r="BV15" s="39">
        <v>0.22222222222222221</v>
      </c>
      <c r="BW15" s="39">
        <v>0.74311926605504586</v>
      </c>
      <c r="BX15" s="40">
        <v>31.222222222222221</v>
      </c>
      <c r="BY15" s="40">
        <v>35.155963302752291</v>
      </c>
      <c r="BZ15" s="39">
        <v>0.84745762711864403</v>
      </c>
      <c r="CA15" s="39">
        <v>0.90677966101694918</v>
      </c>
      <c r="CB15" s="39">
        <v>0.86440677966101698</v>
      </c>
      <c r="CC15" s="39">
        <v>0.81355932203389836</v>
      </c>
      <c r="CD15" s="39">
        <v>0.89830508474576276</v>
      </c>
      <c r="CE15" s="39">
        <v>0.93220338983050843</v>
      </c>
      <c r="CF15" s="39">
        <v>0.88983050847457623</v>
      </c>
      <c r="CG15" s="39">
        <v>0.58333333333333337</v>
      </c>
      <c r="CH15" s="39">
        <v>0.58208955223880599</v>
      </c>
      <c r="CI15" s="39">
        <v>0.58461538461538465</v>
      </c>
      <c r="CJ15" s="42">
        <v>33.325757575757578</v>
      </c>
      <c r="CK15" s="42">
        <v>32.895522388059703</v>
      </c>
      <c r="CL15" s="42">
        <v>33.769230769230766</v>
      </c>
      <c r="CM15" s="39">
        <v>0.33333333333333331</v>
      </c>
      <c r="CN15" s="39">
        <v>0.59523809523809523</v>
      </c>
      <c r="CO15" s="42">
        <v>31.166666666666668</v>
      </c>
      <c r="CP15" s="42">
        <v>33.428571428571431</v>
      </c>
    </row>
    <row r="16" spans="1:94" ht="15" thickBot="1" x14ac:dyDescent="0.25">
      <c r="A16" s="724"/>
      <c r="B16" s="177" t="s">
        <v>481</v>
      </c>
      <c r="C16" s="178">
        <v>0.7978494623655914</v>
      </c>
      <c r="D16" s="178">
        <v>0.73469387755102034</v>
      </c>
      <c r="E16" s="178">
        <v>0.86818181818181817</v>
      </c>
      <c r="F16" s="565">
        <v>170</v>
      </c>
      <c r="G16" s="577">
        <v>0.78823529411764703</v>
      </c>
      <c r="H16" s="577">
        <v>0.75247524752475248</v>
      </c>
      <c r="I16" s="577">
        <v>0.84057971014492749</v>
      </c>
      <c r="J16" s="578">
        <v>34.819540187067361</v>
      </c>
      <c r="K16" s="578">
        <v>33.789231601731601</v>
      </c>
      <c r="L16" s="578">
        <v>36.291600529100528</v>
      </c>
      <c r="M16" s="565">
        <v>11</v>
      </c>
      <c r="N16" s="565">
        <v>159</v>
      </c>
      <c r="O16" s="577">
        <v>0.54545454545454541</v>
      </c>
      <c r="P16" s="465">
        <v>0.80503144654088055</v>
      </c>
      <c r="Q16" s="578">
        <v>30.9375</v>
      </c>
      <c r="R16" s="578">
        <v>35.097220140970144</v>
      </c>
      <c r="S16" s="577">
        <v>0.88823529411764701</v>
      </c>
      <c r="T16" s="577">
        <v>0.90588235294117647</v>
      </c>
      <c r="U16" s="577">
        <v>0.9</v>
      </c>
      <c r="V16" s="577">
        <v>0.8294117647058824</v>
      </c>
      <c r="W16" s="577">
        <v>0.85882352941176465</v>
      </c>
      <c r="X16" s="577">
        <v>0.90588235294117647</v>
      </c>
      <c r="Y16" s="577">
        <v>0.91176470588235292</v>
      </c>
      <c r="Z16" s="179">
        <v>148</v>
      </c>
      <c r="AA16" s="43">
        <v>0.81756756756756754</v>
      </c>
      <c r="AB16" s="43">
        <v>0.76811594202898548</v>
      </c>
      <c r="AC16" s="43">
        <v>0.86075949367088611</v>
      </c>
      <c r="AD16" s="44">
        <v>35.729729729729726</v>
      </c>
      <c r="AE16" s="44">
        <v>35.362318840579711</v>
      </c>
      <c r="AF16" s="44">
        <v>36.050632911392405</v>
      </c>
      <c r="AG16" s="45">
        <v>6</v>
      </c>
      <c r="AH16" s="45">
        <v>142</v>
      </c>
      <c r="AI16" s="43">
        <v>0.5</v>
      </c>
      <c r="AJ16" s="43">
        <v>0.83098591549295775</v>
      </c>
      <c r="AK16" s="44">
        <v>29.333333333333332</v>
      </c>
      <c r="AL16" s="44">
        <v>36</v>
      </c>
      <c r="AM16" s="43">
        <v>0.86486486486486491</v>
      </c>
      <c r="AN16" s="43">
        <v>0.91891891891891897</v>
      </c>
      <c r="AO16" s="43">
        <v>0.89864864864864868</v>
      </c>
      <c r="AP16" s="43">
        <v>0.84459459459459463</v>
      </c>
      <c r="AQ16" s="43">
        <v>0.86486486486486491</v>
      </c>
      <c r="AR16" s="43">
        <v>0.91891891891891897</v>
      </c>
      <c r="AS16" s="43">
        <v>0.95270270270270274</v>
      </c>
      <c r="AT16" s="179">
        <v>147</v>
      </c>
      <c r="AU16" s="43">
        <v>0.78911564625850339</v>
      </c>
      <c r="AV16" s="43">
        <v>0.68</v>
      </c>
      <c r="AW16" s="43">
        <v>0.90277777777777779</v>
      </c>
      <c r="AX16" s="44">
        <v>36.428571428571431</v>
      </c>
      <c r="AY16" s="44">
        <v>34.28</v>
      </c>
      <c r="AZ16" s="44">
        <v>38.666666666666664</v>
      </c>
      <c r="BA16" s="45">
        <v>3</v>
      </c>
      <c r="BB16" s="45">
        <v>144</v>
      </c>
      <c r="BC16" s="43">
        <v>0.66666666666666663</v>
      </c>
      <c r="BD16" s="43">
        <v>0.79166666666666663</v>
      </c>
      <c r="BE16" s="44">
        <v>33.333333333333336</v>
      </c>
      <c r="BF16" s="44">
        <v>36.493055555555557</v>
      </c>
      <c r="BG16" s="43">
        <v>0.88435374149659862</v>
      </c>
      <c r="BH16" s="43">
        <v>0.92517006802721091</v>
      </c>
      <c r="BI16" s="43">
        <v>0.93877551020408168</v>
      </c>
      <c r="BJ16" s="43">
        <v>0.81632653061224492</v>
      </c>
      <c r="BK16" s="43">
        <v>0.88435374149659862</v>
      </c>
      <c r="BL16" s="43">
        <v>0.91156462585034015</v>
      </c>
      <c r="BM16" s="43">
        <v>0.891156462585034</v>
      </c>
      <c r="BN16" s="179">
        <v>156</v>
      </c>
      <c r="BO16" s="43">
        <v>0.57692307692307687</v>
      </c>
      <c r="BP16" s="43">
        <v>0.47297297297297297</v>
      </c>
      <c r="BQ16" s="43">
        <v>0.67073170731707321</v>
      </c>
      <c r="BR16" s="44">
        <v>34.730769230769234</v>
      </c>
      <c r="BS16" s="44">
        <v>33.810810810810814</v>
      </c>
      <c r="BT16" s="44">
        <v>35.560975609756099</v>
      </c>
      <c r="BU16" s="45">
        <v>13</v>
      </c>
      <c r="BV16" s="43">
        <v>0.15384615384615385</v>
      </c>
      <c r="BW16" s="43">
        <v>0.61538461538461542</v>
      </c>
      <c r="BX16" s="44">
        <v>28.846153846153847</v>
      </c>
      <c r="BY16" s="44">
        <v>35.265734265734267</v>
      </c>
      <c r="BZ16" s="43">
        <v>0.73076923076923073</v>
      </c>
      <c r="CA16" s="43">
        <v>0.83974358974358976</v>
      </c>
      <c r="CB16" s="43">
        <v>0.79487179487179482</v>
      </c>
      <c r="CC16" s="43">
        <v>0.76282051282051277</v>
      </c>
      <c r="CD16" s="43">
        <v>0.82692307692307687</v>
      </c>
      <c r="CE16" s="43">
        <v>0.91025641025641024</v>
      </c>
      <c r="CF16" s="43">
        <v>0.86538461538461542</v>
      </c>
      <c r="CG16" s="43">
        <v>0.57055214723926384</v>
      </c>
      <c r="CH16" s="43">
        <v>0.4942528735632184</v>
      </c>
      <c r="CI16" s="43">
        <v>0.65789473684210531</v>
      </c>
      <c r="CJ16" s="46">
        <v>33.975460122699388</v>
      </c>
      <c r="CK16" s="46">
        <v>32.954022988505749</v>
      </c>
      <c r="CL16" s="46">
        <v>35.14473684210526</v>
      </c>
      <c r="CM16" s="43">
        <v>0.33333333333333331</v>
      </c>
      <c r="CN16" s="43">
        <v>0.58940397350993379</v>
      </c>
      <c r="CO16" s="46">
        <v>31</v>
      </c>
      <c r="CP16" s="46">
        <v>34.211920529801326</v>
      </c>
    </row>
    <row r="17" spans="1:94" x14ac:dyDescent="0.2">
      <c r="A17" s="722" t="s">
        <v>16</v>
      </c>
      <c r="B17" s="171" t="s">
        <v>468</v>
      </c>
      <c r="C17" s="172">
        <v>0.71197846567967704</v>
      </c>
      <c r="D17" s="172">
        <v>0.66111111111111109</v>
      </c>
      <c r="E17" s="172">
        <v>0.75979112271540472</v>
      </c>
      <c r="F17" s="574">
        <v>269</v>
      </c>
      <c r="G17" s="575">
        <v>0.71747211895910779</v>
      </c>
      <c r="H17" s="575">
        <v>0.62015503875968991</v>
      </c>
      <c r="I17" s="575">
        <v>0.80714285714285716</v>
      </c>
      <c r="J17" s="576">
        <v>34.71618690832976</v>
      </c>
      <c r="K17" s="576">
        <v>33.118444650587506</v>
      </c>
      <c r="L17" s="576">
        <v>35.821389919604208</v>
      </c>
      <c r="M17" s="574">
        <v>17</v>
      </c>
      <c r="N17" s="574">
        <v>252</v>
      </c>
      <c r="O17" s="575">
        <v>0.6470588235294118</v>
      </c>
      <c r="P17" s="462">
        <v>0.72222222222222221</v>
      </c>
      <c r="Q17" s="576">
        <v>34.095238095238095</v>
      </c>
      <c r="R17" s="576">
        <v>34.770620961034503</v>
      </c>
      <c r="S17" s="575">
        <v>0.78438661710037172</v>
      </c>
      <c r="T17" s="575">
        <v>0.87360594795539037</v>
      </c>
      <c r="U17" s="575">
        <v>0.8401486988847584</v>
      </c>
      <c r="V17" s="575">
        <v>0.73605947955390338</v>
      </c>
      <c r="W17" s="575">
        <v>0.78438661710037172</v>
      </c>
      <c r="X17" s="575">
        <v>0.7992565055762082</v>
      </c>
      <c r="Y17" s="575">
        <v>0.80297397769516732</v>
      </c>
      <c r="Z17" s="173">
        <v>239</v>
      </c>
      <c r="AA17" s="39">
        <v>0.74476987447698739</v>
      </c>
      <c r="AB17" s="39">
        <v>0.73451327433628322</v>
      </c>
      <c r="AC17" s="39">
        <v>0.75396825396825395</v>
      </c>
      <c r="AD17" s="40">
        <v>35.606694560669453</v>
      </c>
      <c r="AE17" s="40">
        <v>35.389380530973455</v>
      </c>
      <c r="AF17" s="40">
        <v>35.801587301587304</v>
      </c>
      <c r="AG17" s="41">
        <v>20</v>
      </c>
      <c r="AH17" s="41">
        <v>219</v>
      </c>
      <c r="AI17" s="39">
        <v>0.7</v>
      </c>
      <c r="AJ17" s="39">
        <v>0.74885844748858443</v>
      </c>
      <c r="AK17" s="40">
        <v>34.049999999999997</v>
      </c>
      <c r="AL17" s="40">
        <v>35.748858447488587</v>
      </c>
      <c r="AM17" s="39">
        <v>0.82845188284518834</v>
      </c>
      <c r="AN17" s="39">
        <v>0.89121338912133896</v>
      </c>
      <c r="AO17" s="39">
        <v>0.85355648535564854</v>
      </c>
      <c r="AP17" s="39">
        <v>0.77824267782426781</v>
      </c>
      <c r="AQ17" s="39">
        <v>0.81589958158995812</v>
      </c>
      <c r="AR17" s="39">
        <v>0.87866108786610875</v>
      </c>
      <c r="AS17" s="39">
        <v>0.89539748953974896</v>
      </c>
      <c r="AT17" s="173">
        <v>235</v>
      </c>
      <c r="AU17" s="39">
        <v>0.67234042553191486</v>
      </c>
      <c r="AV17" s="39">
        <v>0.63559322033898302</v>
      </c>
      <c r="AW17" s="39">
        <v>0.70940170940170943</v>
      </c>
      <c r="AX17" s="40">
        <v>34.212765957446805</v>
      </c>
      <c r="AY17" s="40">
        <v>32.932203389830505</v>
      </c>
      <c r="AZ17" s="40">
        <v>35.504273504273506</v>
      </c>
      <c r="BA17" s="41">
        <v>21</v>
      </c>
      <c r="BB17" s="41">
        <v>214</v>
      </c>
      <c r="BC17" s="39">
        <v>0.42857142857142855</v>
      </c>
      <c r="BD17" s="39">
        <v>0.69626168224299068</v>
      </c>
      <c r="BE17" s="40">
        <v>28.904761904761905</v>
      </c>
      <c r="BF17" s="40">
        <v>34.733644859813083</v>
      </c>
      <c r="BG17" s="39">
        <v>0.80425531914893622</v>
      </c>
      <c r="BH17" s="39">
        <v>0.86382978723404258</v>
      </c>
      <c r="BI17" s="39">
        <v>0.80425531914893622</v>
      </c>
      <c r="BJ17" s="39">
        <v>0.73191489361702122</v>
      </c>
      <c r="BK17" s="39">
        <v>0.77446808510638299</v>
      </c>
      <c r="BL17" s="39">
        <v>0.78297872340425534</v>
      </c>
      <c r="BM17" s="39">
        <v>0.83829787234042552</v>
      </c>
      <c r="BN17" s="173">
        <v>242</v>
      </c>
      <c r="BO17" s="39">
        <v>0.5950413223140496</v>
      </c>
      <c r="BP17" s="39">
        <v>0.49206349206349204</v>
      </c>
      <c r="BQ17" s="39">
        <v>0.7068965517241379</v>
      </c>
      <c r="BR17" s="40">
        <v>34.057851239669418</v>
      </c>
      <c r="BS17" s="40">
        <v>32.492063492063494</v>
      </c>
      <c r="BT17" s="40">
        <v>35.758620689655174</v>
      </c>
      <c r="BU17" s="41">
        <v>23</v>
      </c>
      <c r="BV17" s="39">
        <v>0.34782608695652173</v>
      </c>
      <c r="BW17" s="39">
        <v>0.62100456621004563</v>
      </c>
      <c r="BX17" s="40">
        <v>30</v>
      </c>
      <c r="BY17" s="40">
        <v>34.484018264840181</v>
      </c>
      <c r="BZ17" s="39">
        <v>0.7975206611570248</v>
      </c>
      <c r="CA17" s="39">
        <v>0.85537190082644632</v>
      </c>
      <c r="CB17" s="39">
        <v>0.7975206611570248</v>
      </c>
      <c r="CC17" s="39">
        <v>0.71487603305785119</v>
      </c>
      <c r="CD17" s="39">
        <v>0.72727272727272729</v>
      </c>
      <c r="CE17" s="39">
        <v>0.80991735537190079</v>
      </c>
      <c r="CF17" s="39">
        <v>0.84710743801652888</v>
      </c>
      <c r="CG17" s="39">
        <v>0.46788990825688076</v>
      </c>
      <c r="CH17" s="39">
        <v>0.40869565217391307</v>
      </c>
      <c r="CI17" s="39">
        <v>0.53398058252427183</v>
      </c>
      <c r="CJ17" s="42">
        <v>31.86697247706422</v>
      </c>
      <c r="CK17" s="42">
        <v>30.408695652173915</v>
      </c>
      <c r="CL17" s="42">
        <v>33.495145631067963</v>
      </c>
      <c r="CM17" s="39">
        <v>0.35294117647058826</v>
      </c>
      <c r="CN17" s="39">
        <v>0.4891304347826087</v>
      </c>
      <c r="CO17" s="42">
        <v>28.205882352941178</v>
      </c>
      <c r="CP17" s="42">
        <v>32.543478260869563</v>
      </c>
    </row>
    <row r="18" spans="1:94" x14ac:dyDescent="0.2">
      <c r="A18" s="723"/>
      <c r="B18" s="174" t="s">
        <v>469</v>
      </c>
      <c r="C18" s="175">
        <v>0.73044524669073407</v>
      </c>
      <c r="D18" s="175">
        <v>0.67839195979899503</v>
      </c>
      <c r="E18" s="175">
        <v>0.77829099307159344</v>
      </c>
      <c r="F18" s="564">
        <v>278</v>
      </c>
      <c r="G18" s="567">
        <v>0.73021582733812951</v>
      </c>
      <c r="H18" s="567">
        <v>0.6640625</v>
      </c>
      <c r="I18" s="567">
        <v>0.78666666666666663</v>
      </c>
      <c r="J18" s="488">
        <v>35.496952739087462</v>
      </c>
      <c r="K18" s="488">
        <v>33.583008658008659</v>
      </c>
      <c r="L18" s="488">
        <v>36.560048747548741</v>
      </c>
      <c r="M18" s="564">
        <v>31</v>
      </c>
      <c r="N18" s="564">
        <v>247</v>
      </c>
      <c r="O18" s="567">
        <v>0.74193548387096775</v>
      </c>
      <c r="P18" s="441">
        <v>0.72874493927125505</v>
      </c>
      <c r="Q18" s="488">
        <v>35.327727272727273</v>
      </c>
      <c r="R18" s="488">
        <v>35.378639871003131</v>
      </c>
      <c r="S18" s="567">
        <v>0.82733812949640284</v>
      </c>
      <c r="T18" s="567">
        <v>0.87769784172661869</v>
      </c>
      <c r="U18" s="567">
        <v>0.8920863309352518</v>
      </c>
      <c r="V18" s="567">
        <v>0.74100719424460426</v>
      </c>
      <c r="W18" s="567">
        <v>0.83812949640287771</v>
      </c>
      <c r="X18" s="567">
        <v>0.87050359712230219</v>
      </c>
      <c r="Y18" s="567">
        <v>0.86330935251798557</v>
      </c>
      <c r="Z18" s="176">
        <v>280</v>
      </c>
      <c r="AA18" s="25">
        <v>0.74285714285714288</v>
      </c>
      <c r="AB18" s="25">
        <v>0.69354838709677424</v>
      </c>
      <c r="AC18" s="25">
        <v>0.78205128205128205</v>
      </c>
      <c r="AD18" s="26">
        <v>35.11785714285714</v>
      </c>
      <c r="AE18" s="26">
        <v>34.41935483870968</v>
      </c>
      <c r="AF18" s="26">
        <v>35.67307692307692</v>
      </c>
      <c r="AG18" s="27">
        <v>22</v>
      </c>
      <c r="AH18" s="27">
        <v>258</v>
      </c>
      <c r="AI18" s="25">
        <v>0.5</v>
      </c>
      <c r="AJ18" s="25">
        <v>0.76356589147286824</v>
      </c>
      <c r="AK18" s="26">
        <v>29.818181818181817</v>
      </c>
      <c r="AL18" s="26">
        <v>35.569767441860463</v>
      </c>
      <c r="AM18" s="25">
        <v>0.83571428571428574</v>
      </c>
      <c r="AN18" s="25">
        <v>0.86785714285714288</v>
      </c>
      <c r="AO18" s="25">
        <v>0.87857142857142856</v>
      </c>
      <c r="AP18" s="25">
        <v>0.76071428571428568</v>
      </c>
      <c r="AQ18" s="25">
        <v>0.82857142857142863</v>
      </c>
      <c r="AR18" s="25">
        <v>0.86071428571428577</v>
      </c>
      <c r="AS18" s="25">
        <v>0.89642857142857146</v>
      </c>
      <c r="AT18" s="176">
        <v>273</v>
      </c>
      <c r="AU18" s="25">
        <v>0.71794871794871795</v>
      </c>
      <c r="AV18" s="25">
        <v>0.67808219178082196</v>
      </c>
      <c r="AW18" s="25">
        <v>0.76377952755905509</v>
      </c>
      <c r="AX18" s="26">
        <v>35.754578754578752</v>
      </c>
      <c r="AY18" s="26">
        <v>34.671232876712331</v>
      </c>
      <c r="AZ18" s="26">
        <v>37</v>
      </c>
      <c r="BA18" s="27">
        <v>27</v>
      </c>
      <c r="BB18" s="27">
        <v>246</v>
      </c>
      <c r="BC18" s="25">
        <v>0.51851851851851849</v>
      </c>
      <c r="BD18" s="25">
        <v>0.73983739837398377</v>
      </c>
      <c r="BE18" s="26">
        <v>30.111111111111111</v>
      </c>
      <c r="BF18" s="26">
        <v>36.373983739837399</v>
      </c>
      <c r="BG18" s="25">
        <v>0.86813186813186816</v>
      </c>
      <c r="BH18" s="25">
        <v>0.91208791208791207</v>
      </c>
      <c r="BI18" s="25">
        <v>0.89377289377289382</v>
      </c>
      <c r="BJ18" s="25">
        <v>0.75457875457875456</v>
      </c>
      <c r="BK18" s="25">
        <v>0.82417582417582413</v>
      </c>
      <c r="BL18" s="25">
        <v>0.90109890109890112</v>
      </c>
      <c r="BM18" s="25">
        <v>0.89743589743589747</v>
      </c>
      <c r="BN18" s="176">
        <v>231</v>
      </c>
      <c r="BO18" s="25">
        <v>0.61038961038961037</v>
      </c>
      <c r="BP18" s="25">
        <v>0.55118110236220474</v>
      </c>
      <c r="BQ18" s="25">
        <v>0.68269230769230771</v>
      </c>
      <c r="BR18" s="26">
        <v>33.030303030303031</v>
      </c>
      <c r="BS18" s="26">
        <v>32.118110236220474</v>
      </c>
      <c r="BT18" s="26">
        <v>34.144230769230766</v>
      </c>
      <c r="BU18" s="27">
        <v>26</v>
      </c>
      <c r="BV18" s="25">
        <v>0.42307692307692307</v>
      </c>
      <c r="BW18" s="25">
        <v>0.63414634146341464</v>
      </c>
      <c r="BX18" s="26">
        <v>30.5</v>
      </c>
      <c r="BY18" s="26">
        <v>33.351219512195122</v>
      </c>
      <c r="BZ18" s="25">
        <v>0.76190476190476186</v>
      </c>
      <c r="CA18" s="25">
        <v>0.83116883116883122</v>
      </c>
      <c r="CB18" s="25">
        <v>0.80519480519480524</v>
      </c>
      <c r="CC18" s="25">
        <v>0.67099567099567103</v>
      </c>
      <c r="CD18" s="25">
        <v>0.70129870129870131</v>
      </c>
      <c r="CE18" s="25">
        <v>0.75757575757575757</v>
      </c>
      <c r="CF18" s="25">
        <v>0.81385281385281383</v>
      </c>
      <c r="CG18" s="25">
        <v>0.52159468438538203</v>
      </c>
      <c r="CH18" s="25">
        <v>0.375</v>
      </c>
      <c r="CI18" s="25">
        <v>0.67114093959731547</v>
      </c>
      <c r="CJ18" s="28">
        <v>32.980066445182722</v>
      </c>
      <c r="CK18" s="28">
        <v>31.835526315789473</v>
      </c>
      <c r="CL18" s="28">
        <v>34.147651006711406</v>
      </c>
      <c r="CM18" s="25">
        <v>0.45454545454545453</v>
      </c>
      <c r="CN18" s="25">
        <v>0.52985074626865669</v>
      </c>
      <c r="CO18" s="28">
        <v>31.696969696969695</v>
      </c>
      <c r="CP18" s="28">
        <v>33.138059701492537</v>
      </c>
    </row>
    <row r="19" spans="1:94" x14ac:dyDescent="0.2">
      <c r="A19" s="723"/>
      <c r="B19" s="174" t="s">
        <v>470</v>
      </c>
      <c r="C19" s="175">
        <v>0.69312169312169314</v>
      </c>
      <c r="D19" s="175">
        <v>0.62616822429906538</v>
      </c>
      <c r="E19" s="175">
        <v>0.78048780487804881</v>
      </c>
      <c r="F19" s="564">
        <v>135</v>
      </c>
      <c r="G19" s="567">
        <v>0.77037037037037037</v>
      </c>
      <c r="H19" s="567">
        <v>0.70512820512820518</v>
      </c>
      <c r="I19" s="567">
        <v>0.85964912280701755</v>
      </c>
      <c r="J19" s="488">
        <v>34.401422903077325</v>
      </c>
      <c r="K19" s="488">
        <v>33.679637335703518</v>
      </c>
      <c r="L19" s="488">
        <v>36.576569264069263</v>
      </c>
      <c r="M19" s="564">
        <v>16</v>
      </c>
      <c r="N19" s="564">
        <v>119</v>
      </c>
      <c r="O19" s="567">
        <v>0.8125</v>
      </c>
      <c r="P19" s="441">
        <v>0.76470588235294112</v>
      </c>
      <c r="Q19" s="488">
        <v>35.3125</v>
      </c>
      <c r="R19" s="488">
        <v>34.201889297385627</v>
      </c>
      <c r="S19" s="567">
        <v>0.79259259259259263</v>
      </c>
      <c r="T19" s="567">
        <v>0.89629629629629626</v>
      </c>
      <c r="U19" s="567">
        <v>0.84444444444444444</v>
      </c>
      <c r="V19" s="567">
        <v>0.77037037037037037</v>
      </c>
      <c r="W19" s="567">
        <v>0.80740740740740746</v>
      </c>
      <c r="X19" s="567">
        <v>0.82962962962962961</v>
      </c>
      <c r="Y19" s="567">
        <v>0.8666666666666667</v>
      </c>
      <c r="Z19" s="176">
        <v>126</v>
      </c>
      <c r="AA19" s="25">
        <v>0.65873015873015872</v>
      </c>
      <c r="AB19" s="25">
        <v>0.55223880597014929</v>
      </c>
      <c r="AC19" s="25">
        <v>0.77966101694915257</v>
      </c>
      <c r="AD19" s="26">
        <v>33.19047619047619</v>
      </c>
      <c r="AE19" s="26">
        <v>30.925373134328357</v>
      </c>
      <c r="AF19" s="26">
        <v>35.762711864406782</v>
      </c>
      <c r="AG19" s="27">
        <v>8</v>
      </c>
      <c r="AH19" s="27">
        <v>118</v>
      </c>
      <c r="AI19" s="25">
        <v>0.375</v>
      </c>
      <c r="AJ19" s="25">
        <v>0.67796610169491522</v>
      </c>
      <c r="AK19" s="26">
        <v>29.25</v>
      </c>
      <c r="AL19" s="26">
        <v>33.457627118644069</v>
      </c>
      <c r="AM19" s="25">
        <v>0.74603174603174605</v>
      </c>
      <c r="AN19" s="25">
        <v>0.82539682539682535</v>
      </c>
      <c r="AO19" s="25">
        <v>0.7857142857142857</v>
      </c>
      <c r="AP19" s="25">
        <v>0.68253968253968256</v>
      </c>
      <c r="AQ19" s="25">
        <v>0.74603174603174605</v>
      </c>
      <c r="AR19" s="25">
        <v>0.79365079365079361</v>
      </c>
      <c r="AS19" s="25">
        <v>0.81746031746031744</v>
      </c>
      <c r="AT19" s="176">
        <v>117</v>
      </c>
      <c r="AU19" s="25">
        <v>0.64102564102564108</v>
      </c>
      <c r="AV19" s="25">
        <v>0.60869565217391308</v>
      </c>
      <c r="AW19" s="25">
        <v>0.6875</v>
      </c>
      <c r="AX19" s="26">
        <v>33.034188034188034</v>
      </c>
      <c r="AY19" s="26">
        <v>32.086956521739133</v>
      </c>
      <c r="AZ19" s="26">
        <v>34.395833333333336</v>
      </c>
      <c r="BA19" s="27">
        <v>3</v>
      </c>
      <c r="BB19" s="27">
        <v>114</v>
      </c>
      <c r="BC19" s="25">
        <v>0.33333333333333331</v>
      </c>
      <c r="BD19" s="25">
        <v>0.64912280701754388</v>
      </c>
      <c r="BE19" s="26">
        <v>29.333333333333332</v>
      </c>
      <c r="BF19" s="26">
        <v>33.131578947368418</v>
      </c>
      <c r="BG19" s="25">
        <v>0.75213675213675213</v>
      </c>
      <c r="BH19" s="25">
        <v>0.88034188034188032</v>
      </c>
      <c r="BI19" s="25">
        <v>0.82051282051282048</v>
      </c>
      <c r="BJ19" s="25">
        <v>0.65811965811965811</v>
      </c>
      <c r="BK19" s="25">
        <v>0.70940170940170943</v>
      </c>
      <c r="BL19" s="25">
        <v>0.76923076923076927</v>
      </c>
      <c r="BM19" s="25">
        <v>0.81196581196581197</v>
      </c>
      <c r="BN19" s="176">
        <v>115</v>
      </c>
      <c r="BO19" s="25">
        <v>0.52173913043478259</v>
      </c>
      <c r="BP19" s="25">
        <v>0.40740740740740738</v>
      </c>
      <c r="BQ19" s="25">
        <v>0.62295081967213117</v>
      </c>
      <c r="BR19" s="26">
        <v>32.669565217391302</v>
      </c>
      <c r="BS19" s="26">
        <v>31.277777777777779</v>
      </c>
      <c r="BT19" s="26">
        <v>33.901639344262293</v>
      </c>
      <c r="BU19" s="27">
        <v>12</v>
      </c>
      <c r="BV19" s="25">
        <v>0.5</v>
      </c>
      <c r="BW19" s="25">
        <v>0.52427184466019416</v>
      </c>
      <c r="BX19" s="26">
        <v>28.833333333333332</v>
      </c>
      <c r="BY19" s="26">
        <v>33.116504854368934</v>
      </c>
      <c r="BZ19" s="25">
        <v>0.66086956521739126</v>
      </c>
      <c r="CA19" s="25">
        <v>0.80869565217391304</v>
      </c>
      <c r="CB19" s="25">
        <v>0.73913043478260865</v>
      </c>
      <c r="CC19" s="25">
        <v>0.61739130434782608</v>
      </c>
      <c r="CD19" s="25">
        <v>0.66956521739130437</v>
      </c>
      <c r="CE19" s="25">
        <v>0.75652173913043474</v>
      </c>
      <c r="CF19" s="25">
        <v>0.86956521739130432</v>
      </c>
      <c r="CG19" s="25">
        <v>0.38461538461538464</v>
      </c>
      <c r="CH19" s="25">
        <v>0.40298507462686567</v>
      </c>
      <c r="CI19" s="25">
        <v>0.36</v>
      </c>
      <c r="CJ19" s="28">
        <v>30.444444444444443</v>
      </c>
      <c r="CK19" s="28">
        <v>29.46268656716418</v>
      </c>
      <c r="CL19" s="28">
        <v>31.76</v>
      </c>
      <c r="CM19" s="25">
        <v>0.33333333333333331</v>
      </c>
      <c r="CN19" s="25">
        <v>0.39047619047619048</v>
      </c>
      <c r="CO19" s="28">
        <v>27.833333333333332</v>
      </c>
      <c r="CP19" s="28">
        <v>30.742857142857144</v>
      </c>
    </row>
    <row r="20" spans="1:94" ht="15" thickBot="1" x14ac:dyDescent="0.25">
      <c r="A20" s="724"/>
      <c r="B20" s="177" t="s">
        <v>471</v>
      </c>
      <c r="C20" s="178">
        <v>0.72137404580152675</v>
      </c>
      <c r="D20" s="178">
        <v>0.65313653136531369</v>
      </c>
      <c r="E20" s="178">
        <v>0.79446640316205541</v>
      </c>
      <c r="F20" s="565">
        <v>186</v>
      </c>
      <c r="G20" s="577">
        <v>0.76881720430107525</v>
      </c>
      <c r="H20" s="577">
        <v>0.67924528301886788</v>
      </c>
      <c r="I20" s="577">
        <v>0.88749999999999996</v>
      </c>
      <c r="J20" s="578">
        <v>33.777028668610299</v>
      </c>
      <c r="K20" s="578">
        <v>32.446133231847519</v>
      </c>
      <c r="L20" s="578">
        <v>35.557278435849874</v>
      </c>
      <c r="M20" s="565">
        <v>13</v>
      </c>
      <c r="N20" s="565">
        <v>173</v>
      </c>
      <c r="O20" s="577">
        <v>0.53846153846153844</v>
      </c>
      <c r="P20" s="465">
        <v>0.78612716763005785</v>
      </c>
      <c r="Q20" s="578">
        <v>30.361111111111114</v>
      </c>
      <c r="R20" s="578">
        <v>33.869353794213666</v>
      </c>
      <c r="S20" s="577">
        <v>0.82258064516129037</v>
      </c>
      <c r="T20" s="577">
        <v>0.88172043010752688</v>
      </c>
      <c r="U20" s="577">
        <v>0.83870967741935487</v>
      </c>
      <c r="V20" s="577">
        <v>0.77956989247311825</v>
      </c>
      <c r="W20" s="577">
        <v>0.81720430107526887</v>
      </c>
      <c r="X20" s="577">
        <v>0.81720430107526887</v>
      </c>
      <c r="Y20" s="577">
        <v>0.84408602150537637</v>
      </c>
      <c r="Z20" s="179">
        <v>158</v>
      </c>
      <c r="AA20" s="43">
        <v>0.689873417721519</v>
      </c>
      <c r="AB20" s="43">
        <v>0.625</v>
      </c>
      <c r="AC20" s="43">
        <v>0.75641025641025639</v>
      </c>
      <c r="AD20" s="44">
        <v>32.582278481012658</v>
      </c>
      <c r="AE20" s="44">
        <v>31.725000000000001</v>
      </c>
      <c r="AF20" s="44">
        <v>33.46153846153846</v>
      </c>
      <c r="AG20" s="45">
        <v>10</v>
      </c>
      <c r="AH20" s="45">
        <v>148</v>
      </c>
      <c r="AI20" s="43">
        <v>0.6</v>
      </c>
      <c r="AJ20" s="43">
        <v>0.69594594594594594</v>
      </c>
      <c r="AK20" s="44">
        <v>31.7</v>
      </c>
      <c r="AL20" s="44">
        <v>32.641891891891895</v>
      </c>
      <c r="AM20" s="43">
        <v>0.79113924050632911</v>
      </c>
      <c r="AN20" s="43">
        <v>0.86075949367088611</v>
      </c>
      <c r="AO20" s="43">
        <v>0.80379746835443033</v>
      </c>
      <c r="AP20" s="43">
        <v>0.70253164556962022</v>
      </c>
      <c r="AQ20" s="43">
        <v>0.759493670886076</v>
      </c>
      <c r="AR20" s="43">
        <v>0.76582278481012656</v>
      </c>
      <c r="AS20" s="43">
        <v>0.77848101265822789</v>
      </c>
      <c r="AT20" s="179">
        <v>180</v>
      </c>
      <c r="AU20" s="43">
        <v>0.7</v>
      </c>
      <c r="AV20" s="43">
        <v>0.6470588235294118</v>
      </c>
      <c r="AW20" s="43">
        <v>0.74736842105263157</v>
      </c>
      <c r="AX20" s="44">
        <v>33.87777777777778</v>
      </c>
      <c r="AY20" s="44">
        <v>31.882352941176471</v>
      </c>
      <c r="AZ20" s="44">
        <v>35.663157894736841</v>
      </c>
      <c r="BA20" s="45">
        <v>15</v>
      </c>
      <c r="BB20" s="45">
        <v>165</v>
      </c>
      <c r="BC20" s="43">
        <v>0.46666666666666667</v>
      </c>
      <c r="BD20" s="43">
        <v>0.72121212121212119</v>
      </c>
      <c r="BE20" s="44">
        <v>32.200000000000003</v>
      </c>
      <c r="BF20" s="44">
        <v>34.030303030303031</v>
      </c>
      <c r="BG20" s="43">
        <v>0.7944444444444444</v>
      </c>
      <c r="BH20" s="43">
        <v>0.85</v>
      </c>
      <c r="BI20" s="43">
        <v>0.85</v>
      </c>
      <c r="BJ20" s="43">
        <v>0.73333333333333328</v>
      </c>
      <c r="BK20" s="43">
        <v>0.78333333333333333</v>
      </c>
      <c r="BL20" s="43">
        <v>0.76666666666666672</v>
      </c>
      <c r="BM20" s="43">
        <v>0.84444444444444444</v>
      </c>
      <c r="BN20" s="179">
        <v>171</v>
      </c>
      <c r="BO20" s="43">
        <v>0.63742690058479534</v>
      </c>
      <c r="BP20" s="43">
        <v>0.56565656565656564</v>
      </c>
      <c r="BQ20" s="43">
        <v>0.73611111111111116</v>
      </c>
      <c r="BR20" s="44">
        <v>34</v>
      </c>
      <c r="BS20" s="44">
        <v>32.454545454545453</v>
      </c>
      <c r="BT20" s="44">
        <v>36.125</v>
      </c>
      <c r="BU20" s="45">
        <v>14</v>
      </c>
      <c r="BV20" s="43">
        <v>0.35714285714285715</v>
      </c>
      <c r="BW20" s="43">
        <v>0.66242038216560506</v>
      </c>
      <c r="BX20" s="44">
        <v>28.285714285714285</v>
      </c>
      <c r="BY20" s="44">
        <v>34.509554140127392</v>
      </c>
      <c r="BZ20" s="43">
        <v>0.77777777777777779</v>
      </c>
      <c r="CA20" s="43">
        <v>0.84795321637426901</v>
      </c>
      <c r="CB20" s="43">
        <v>0.783625730994152</v>
      </c>
      <c r="CC20" s="43">
        <v>0.68421052631578949</v>
      </c>
      <c r="CD20" s="43">
        <v>0.74269005847953218</v>
      </c>
      <c r="CE20" s="43">
        <v>0.80116959064327486</v>
      </c>
      <c r="CF20" s="43">
        <v>0.87134502923976609</v>
      </c>
      <c r="CG20" s="43">
        <v>0.49324324324324326</v>
      </c>
      <c r="CH20" s="43">
        <v>0.42666666666666669</v>
      </c>
      <c r="CI20" s="43">
        <v>0.56164383561643838</v>
      </c>
      <c r="CJ20" s="46">
        <v>33.635135135135137</v>
      </c>
      <c r="CK20" s="46">
        <v>32.44</v>
      </c>
      <c r="CL20" s="46">
        <v>34.863013698630134</v>
      </c>
      <c r="CM20" s="43">
        <v>0.5</v>
      </c>
      <c r="CN20" s="43">
        <v>0.49193548387096775</v>
      </c>
      <c r="CO20" s="46">
        <v>33.041666666666664</v>
      </c>
      <c r="CP20" s="46">
        <v>33.75</v>
      </c>
    </row>
    <row r="21" spans="1:94" x14ac:dyDescent="0.2">
      <c r="A21" s="722" t="s">
        <v>6</v>
      </c>
      <c r="B21" s="171" t="s">
        <v>441</v>
      </c>
      <c r="C21" s="172">
        <v>0.63215258855585832</v>
      </c>
      <c r="D21" s="172">
        <v>0.5168539325842697</v>
      </c>
      <c r="E21" s="172">
        <v>0.7407407407407407</v>
      </c>
      <c r="F21" s="574">
        <v>124</v>
      </c>
      <c r="G21" s="575">
        <v>0.62096774193548387</v>
      </c>
      <c r="H21" s="575">
        <v>0.46031746031746029</v>
      </c>
      <c r="I21" s="575">
        <v>0.78688524590163933</v>
      </c>
      <c r="J21" s="576">
        <v>31.968443495475508</v>
      </c>
      <c r="K21" s="576">
        <v>30.033560090702945</v>
      </c>
      <c r="L21" s="576">
        <v>33.674149659863943</v>
      </c>
      <c r="M21" s="574">
        <v>15</v>
      </c>
      <c r="N21" s="574">
        <v>109</v>
      </c>
      <c r="O21" s="575">
        <v>0.46666666666666667</v>
      </c>
      <c r="P21" s="462">
        <v>0.64220183486238536</v>
      </c>
      <c r="Q21" s="576">
        <v>28.491666666666664</v>
      </c>
      <c r="R21" s="576">
        <v>32.277184601113177</v>
      </c>
      <c r="S21" s="575">
        <v>0.75806451612903225</v>
      </c>
      <c r="T21" s="575">
        <v>0.77419354838709675</v>
      </c>
      <c r="U21" s="575">
        <v>0.75</v>
      </c>
      <c r="V21" s="575">
        <v>0.65322580645161288</v>
      </c>
      <c r="W21" s="575">
        <v>0.70161290322580649</v>
      </c>
      <c r="X21" s="575">
        <v>0.7661290322580645</v>
      </c>
      <c r="Y21" s="575">
        <v>0.782258064516129</v>
      </c>
      <c r="Z21" s="173">
        <v>145</v>
      </c>
      <c r="AA21" s="39">
        <v>0.66206896551724137</v>
      </c>
      <c r="AB21" s="39">
        <v>0.51388888888888884</v>
      </c>
      <c r="AC21" s="39">
        <v>0.80821917808219179</v>
      </c>
      <c r="AD21" s="40">
        <v>32.558620689655172</v>
      </c>
      <c r="AE21" s="40">
        <v>30.208333333333332</v>
      </c>
      <c r="AF21" s="40">
        <v>34.876712328767127</v>
      </c>
      <c r="AG21" s="41">
        <v>19</v>
      </c>
      <c r="AH21" s="41">
        <v>126</v>
      </c>
      <c r="AI21" s="39">
        <v>0.31578947368421051</v>
      </c>
      <c r="AJ21" s="39">
        <v>0.7142857142857143</v>
      </c>
      <c r="AK21" s="40">
        <v>29</v>
      </c>
      <c r="AL21" s="40">
        <v>33.095238095238095</v>
      </c>
      <c r="AM21" s="39">
        <v>0.8</v>
      </c>
      <c r="AN21" s="39">
        <v>0.84827586206896555</v>
      </c>
      <c r="AO21" s="39">
        <v>0.80689655172413788</v>
      </c>
      <c r="AP21" s="39">
        <v>0.68965517241379315</v>
      </c>
      <c r="AQ21" s="39">
        <v>0.73793103448275865</v>
      </c>
      <c r="AR21" s="39">
        <v>0.81379310344827582</v>
      </c>
      <c r="AS21" s="39">
        <v>0.8413793103448276</v>
      </c>
      <c r="AT21" s="173">
        <v>98</v>
      </c>
      <c r="AU21" s="39">
        <v>0.60204081632653061</v>
      </c>
      <c r="AV21" s="39">
        <v>0.60465116279069764</v>
      </c>
      <c r="AW21" s="39">
        <v>0.6</v>
      </c>
      <c r="AX21" s="40">
        <v>31.5</v>
      </c>
      <c r="AY21" s="40">
        <v>31.465116279069768</v>
      </c>
      <c r="AZ21" s="40">
        <v>31.527272727272727</v>
      </c>
      <c r="BA21" s="41">
        <v>6</v>
      </c>
      <c r="BB21" s="41">
        <v>92</v>
      </c>
      <c r="BC21" s="39">
        <v>0.33333333333333331</v>
      </c>
      <c r="BD21" s="39">
        <v>0.61956521739130432</v>
      </c>
      <c r="BE21" s="40">
        <v>27.166666666666668</v>
      </c>
      <c r="BF21" s="40">
        <v>31.782608695652176</v>
      </c>
      <c r="BG21" s="39">
        <v>0.70408163265306123</v>
      </c>
      <c r="BH21" s="39">
        <v>0.80612244897959184</v>
      </c>
      <c r="BI21" s="39">
        <v>0.76530612244897955</v>
      </c>
      <c r="BJ21" s="39">
        <v>0.65306122448979587</v>
      </c>
      <c r="BK21" s="39">
        <v>0.62244897959183676</v>
      </c>
      <c r="BL21" s="39">
        <v>0.76530612244897955</v>
      </c>
      <c r="BM21" s="39">
        <v>0.77551020408163263</v>
      </c>
      <c r="BN21" s="173">
        <v>109</v>
      </c>
      <c r="BO21" s="39">
        <v>0.52293577981651373</v>
      </c>
      <c r="BP21" s="39">
        <v>0.35714285714285715</v>
      </c>
      <c r="BQ21" s="39">
        <v>0.69811320754716977</v>
      </c>
      <c r="BR21" s="40">
        <v>31.064220183486238</v>
      </c>
      <c r="BS21" s="40">
        <v>28.75</v>
      </c>
      <c r="BT21" s="40">
        <v>33.509433962264154</v>
      </c>
      <c r="BU21" s="41">
        <v>19</v>
      </c>
      <c r="BV21" s="39">
        <v>0.31578947368421051</v>
      </c>
      <c r="BW21" s="39">
        <v>0.56666666666666665</v>
      </c>
      <c r="BX21" s="40">
        <v>27.789473684210527</v>
      </c>
      <c r="BY21" s="40">
        <v>31.755555555555556</v>
      </c>
      <c r="BZ21" s="39">
        <v>0.70642201834862384</v>
      </c>
      <c r="CA21" s="39">
        <v>0.78899082568807344</v>
      </c>
      <c r="CB21" s="39">
        <v>0.76146788990825687</v>
      </c>
      <c r="CC21" s="39">
        <v>0.58715596330275233</v>
      </c>
      <c r="CD21" s="39">
        <v>0.62385321100917435</v>
      </c>
      <c r="CE21" s="39">
        <v>0.78899082568807344</v>
      </c>
      <c r="CF21" s="39">
        <v>0.76146788990825687</v>
      </c>
      <c r="CG21" s="39">
        <v>0.37815126050420167</v>
      </c>
      <c r="CH21" s="39">
        <v>0.25</v>
      </c>
      <c r="CI21" s="39">
        <v>0.52727272727272723</v>
      </c>
      <c r="CJ21" s="42">
        <v>30.823529411764707</v>
      </c>
      <c r="CK21" s="42">
        <v>29.5</v>
      </c>
      <c r="CL21" s="42">
        <v>32.363636363636367</v>
      </c>
      <c r="CM21" s="39">
        <v>0.25</v>
      </c>
      <c r="CN21" s="39">
        <v>0.40404040404040403</v>
      </c>
      <c r="CO21" s="42">
        <v>28.8</v>
      </c>
      <c r="CP21" s="42">
        <v>31.232323232323232</v>
      </c>
    </row>
    <row r="22" spans="1:94" x14ac:dyDescent="0.2">
      <c r="A22" s="723"/>
      <c r="B22" s="174" t="s">
        <v>442</v>
      </c>
      <c r="C22" s="175">
        <v>0.73571428571428577</v>
      </c>
      <c r="D22" s="175">
        <v>0.68159203980099503</v>
      </c>
      <c r="E22" s="175">
        <v>0.78538812785388135</v>
      </c>
      <c r="F22" s="564">
        <v>143</v>
      </c>
      <c r="G22" s="567">
        <v>0.75524475524475521</v>
      </c>
      <c r="H22" s="567">
        <v>0.70588235294117652</v>
      </c>
      <c r="I22" s="567">
        <v>0.8</v>
      </c>
      <c r="J22" s="488">
        <v>33.930452768001793</v>
      </c>
      <c r="K22" s="488">
        <v>33.115151515151517</v>
      </c>
      <c r="L22" s="488">
        <v>34.688792688792688</v>
      </c>
      <c r="M22" s="564">
        <v>7</v>
      </c>
      <c r="N22" s="564">
        <v>136</v>
      </c>
      <c r="O22" s="567">
        <v>0.7142857142857143</v>
      </c>
      <c r="P22" s="441">
        <v>0.75735294117647056</v>
      </c>
      <c r="Q22" s="488">
        <v>35.041666666666664</v>
      </c>
      <c r="R22" s="488">
        <v>33.877688034343265</v>
      </c>
      <c r="S22" s="567">
        <v>0.82517482517482521</v>
      </c>
      <c r="T22" s="567">
        <v>0.88811188811188813</v>
      </c>
      <c r="U22" s="567">
        <v>0.86713286713286708</v>
      </c>
      <c r="V22" s="567">
        <v>0.78321678321678323</v>
      </c>
      <c r="W22" s="567">
        <v>0.80419580419580416</v>
      </c>
      <c r="X22" s="567">
        <v>0.84615384615384615</v>
      </c>
      <c r="Y22" s="567">
        <v>0.88811188811188813</v>
      </c>
      <c r="Z22" s="176">
        <v>135</v>
      </c>
      <c r="AA22" s="25">
        <v>0.72592592592592597</v>
      </c>
      <c r="AB22" s="25">
        <v>0.64406779661016944</v>
      </c>
      <c r="AC22" s="25">
        <v>0.78947368421052633</v>
      </c>
      <c r="AD22" s="26">
        <v>34.414814814814818</v>
      </c>
      <c r="AE22" s="26">
        <v>32.457627118644069</v>
      </c>
      <c r="AF22" s="26">
        <v>35.934210526315788</v>
      </c>
      <c r="AG22" s="27">
        <v>12</v>
      </c>
      <c r="AH22" s="27">
        <v>123</v>
      </c>
      <c r="AI22" s="25">
        <v>0.41666666666666669</v>
      </c>
      <c r="AJ22" s="25">
        <v>0.75609756097560976</v>
      </c>
      <c r="AK22" s="26">
        <v>30.333333333333332</v>
      </c>
      <c r="AL22" s="26">
        <v>34.8130081300813</v>
      </c>
      <c r="AM22" s="25">
        <v>0.83703703703703702</v>
      </c>
      <c r="AN22" s="25">
        <v>0.89629629629629626</v>
      </c>
      <c r="AO22" s="25">
        <v>0.85185185185185186</v>
      </c>
      <c r="AP22" s="25">
        <v>0.73333333333333328</v>
      </c>
      <c r="AQ22" s="25">
        <v>0.8</v>
      </c>
      <c r="AR22" s="25">
        <v>0.85185185185185186</v>
      </c>
      <c r="AS22" s="25">
        <v>0.88148148148148153</v>
      </c>
      <c r="AT22" s="176">
        <v>142</v>
      </c>
      <c r="AU22" s="25">
        <v>0.72535211267605637</v>
      </c>
      <c r="AV22" s="25">
        <v>0.68918918918918914</v>
      </c>
      <c r="AW22" s="25">
        <v>0.76470588235294112</v>
      </c>
      <c r="AX22" s="26">
        <v>34.950704225352112</v>
      </c>
      <c r="AY22" s="26">
        <v>34.148648648648646</v>
      </c>
      <c r="AZ22" s="26">
        <v>35.823529411764703</v>
      </c>
      <c r="BA22" s="27">
        <v>7</v>
      </c>
      <c r="BB22" s="27">
        <v>135</v>
      </c>
      <c r="BC22" s="25">
        <v>0.42857142857142855</v>
      </c>
      <c r="BD22" s="25">
        <v>0.7407407407407407</v>
      </c>
      <c r="BE22" s="26">
        <v>31.714285714285715</v>
      </c>
      <c r="BF22" s="26">
        <v>35.11851851851852</v>
      </c>
      <c r="BG22" s="25">
        <v>0.78873239436619713</v>
      </c>
      <c r="BH22" s="25">
        <v>0.88028169014084512</v>
      </c>
      <c r="BI22" s="25">
        <v>0.8098591549295775</v>
      </c>
      <c r="BJ22" s="25">
        <v>0.78169014084507038</v>
      </c>
      <c r="BK22" s="25">
        <v>0.78169014084507038</v>
      </c>
      <c r="BL22" s="25">
        <v>0.823943661971831</v>
      </c>
      <c r="BM22" s="25">
        <v>0.79577464788732399</v>
      </c>
      <c r="BN22" s="176">
        <v>134</v>
      </c>
      <c r="BO22" s="25">
        <v>0.62686567164179108</v>
      </c>
      <c r="BP22" s="25">
        <v>0.5</v>
      </c>
      <c r="BQ22" s="25">
        <v>0.77419354838709675</v>
      </c>
      <c r="BR22" s="26">
        <v>33.343283582089555</v>
      </c>
      <c r="BS22" s="26">
        <v>31.611111111111111</v>
      </c>
      <c r="BT22" s="26">
        <v>35.354838709677416</v>
      </c>
      <c r="BU22" s="27">
        <v>12</v>
      </c>
      <c r="BV22" s="25">
        <v>0.5</v>
      </c>
      <c r="BW22" s="25">
        <v>0.63934426229508201</v>
      </c>
      <c r="BX22" s="26">
        <v>29.666666666666668</v>
      </c>
      <c r="BY22" s="26">
        <v>33.704918032786885</v>
      </c>
      <c r="BZ22" s="25">
        <v>0.78358208955223885</v>
      </c>
      <c r="CA22" s="25">
        <v>0.88805970149253732</v>
      </c>
      <c r="CB22" s="25">
        <v>0.77611940298507465</v>
      </c>
      <c r="CC22" s="25">
        <v>0.68656716417910446</v>
      </c>
      <c r="CD22" s="25">
        <v>0.73880597014925375</v>
      </c>
      <c r="CE22" s="25">
        <v>0.77611940298507465</v>
      </c>
      <c r="CF22" s="25">
        <v>0.77611940298507465</v>
      </c>
      <c r="CG22" s="25">
        <v>0.6160714285714286</v>
      </c>
      <c r="CH22" s="25">
        <v>0.53061224489795922</v>
      </c>
      <c r="CI22" s="25">
        <v>0.68253968253968256</v>
      </c>
      <c r="CJ22" s="28">
        <v>34.178571428571431</v>
      </c>
      <c r="CK22" s="28">
        <v>32.734693877551024</v>
      </c>
      <c r="CL22" s="28">
        <v>35.301587301587304</v>
      </c>
      <c r="CM22" s="25">
        <v>0.42857142857142855</v>
      </c>
      <c r="CN22" s="25">
        <v>0.62857142857142856</v>
      </c>
      <c r="CO22" s="28">
        <v>30.571428571428573</v>
      </c>
      <c r="CP22" s="28">
        <v>34.419047619047618</v>
      </c>
    </row>
    <row r="23" spans="1:94" x14ac:dyDescent="0.2">
      <c r="A23" s="723"/>
      <c r="B23" s="174" t="s">
        <v>443</v>
      </c>
      <c r="C23" s="175">
        <v>0.70338983050847459</v>
      </c>
      <c r="D23" s="175">
        <v>0.59259259259259256</v>
      </c>
      <c r="E23" s="175">
        <v>0.796875</v>
      </c>
      <c r="F23" s="564">
        <v>82</v>
      </c>
      <c r="G23" s="567">
        <v>0.75609756097560976</v>
      </c>
      <c r="H23" s="567">
        <v>0.73333333333333328</v>
      </c>
      <c r="I23" s="567">
        <v>0.76923076923076927</v>
      </c>
      <c r="J23" s="488">
        <v>35.268142633228834</v>
      </c>
      <c r="K23" s="488">
        <v>33.65</v>
      </c>
      <c r="L23" s="488">
        <v>36.208771929824564</v>
      </c>
      <c r="M23" s="564">
        <v>5</v>
      </c>
      <c r="N23" s="564">
        <v>77</v>
      </c>
      <c r="O23" s="567">
        <v>0.6</v>
      </c>
      <c r="P23" s="441">
        <v>0.76623376623376627</v>
      </c>
      <c r="Q23" s="488">
        <v>31</v>
      </c>
      <c r="R23" s="488">
        <v>35.573466810966814</v>
      </c>
      <c r="S23" s="567">
        <v>0.87804878048780488</v>
      </c>
      <c r="T23" s="567">
        <v>0.92682926829268297</v>
      </c>
      <c r="U23" s="567">
        <v>0.8902439024390244</v>
      </c>
      <c r="V23" s="567">
        <v>0.78048780487804881</v>
      </c>
      <c r="W23" s="567">
        <v>0.80487804878048785</v>
      </c>
      <c r="X23" s="567">
        <v>0.8902439024390244</v>
      </c>
      <c r="Y23" s="567">
        <v>0.95121951219512191</v>
      </c>
      <c r="Z23" s="176">
        <v>82</v>
      </c>
      <c r="AA23" s="25">
        <v>0.69512195121951215</v>
      </c>
      <c r="AB23" s="25">
        <v>0.61904761904761907</v>
      </c>
      <c r="AC23" s="25">
        <v>0.77500000000000002</v>
      </c>
      <c r="AD23" s="26">
        <v>33.621951219512198</v>
      </c>
      <c r="AE23" s="26">
        <v>31.428571428571427</v>
      </c>
      <c r="AF23" s="26">
        <v>35.924999999999997</v>
      </c>
      <c r="AG23" s="27">
        <v>6</v>
      </c>
      <c r="AH23" s="27">
        <v>76</v>
      </c>
      <c r="AI23" s="25">
        <v>0.33333333333333331</v>
      </c>
      <c r="AJ23" s="25">
        <v>0.72368421052631582</v>
      </c>
      <c r="AK23" s="26">
        <v>26.666666666666668</v>
      </c>
      <c r="AL23" s="26">
        <v>34.171052631578945</v>
      </c>
      <c r="AM23" s="25">
        <v>0.81707317073170727</v>
      </c>
      <c r="AN23" s="25">
        <v>0.86585365853658536</v>
      </c>
      <c r="AO23" s="25">
        <v>0.80487804878048785</v>
      </c>
      <c r="AP23" s="25">
        <v>0.74390243902439024</v>
      </c>
      <c r="AQ23" s="25">
        <v>0.73170731707317072</v>
      </c>
      <c r="AR23" s="25">
        <v>0.82926829268292679</v>
      </c>
      <c r="AS23" s="25">
        <v>0.84146341463414631</v>
      </c>
      <c r="AT23" s="176">
        <v>72</v>
      </c>
      <c r="AU23" s="25">
        <v>0.65277777777777779</v>
      </c>
      <c r="AV23" s="25">
        <v>0.44444444444444442</v>
      </c>
      <c r="AW23" s="25">
        <v>0.86111111111111116</v>
      </c>
      <c r="AX23" s="26">
        <v>34.263888888888886</v>
      </c>
      <c r="AY23" s="26">
        <v>32.25</v>
      </c>
      <c r="AZ23" s="26">
        <v>36.277777777777779</v>
      </c>
      <c r="BA23" s="27">
        <v>6</v>
      </c>
      <c r="BB23" s="27">
        <v>66</v>
      </c>
      <c r="BC23" s="25">
        <v>0.83333333333333337</v>
      </c>
      <c r="BD23" s="25">
        <v>0.63636363636363635</v>
      </c>
      <c r="BE23" s="26">
        <v>33.333333333333336</v>
      </c>
      <c r="BF23" s="26">
        <v>34.348484848484851</v>
      </c>
      <c r="BG23" s="25">
        <v>0.88888888888888884</v>
      </c>
      <c r="BH23" s="25">
        <v>0.86111111111111116</v>
      </c>
      <c r="BI23" s="25">
        <v>0.875</v>
      </c>
      <c r="BJ23" s="25">
        <v>0.66666666666666663</v>
      </c>
      <c r="BK23" s="25">
        <v>0.80555555555555558</v>
      </c>
      <c r="BL23" s="25">
        <v>0.875</v>
      </c>
      <c r="BM23" s="25">
        <v>0.94444444444444442</v>
      </c>
      <c r="BN23" s="176">
        <v>71</v>
      </c>
      <c r="BO23" s="25">
        <v>0.61971830985915488</v>
      </c>
      <c r="BP23" s="25">
        <v>0.63636363636363635</v>
      </c>
      <c r="BQ23" s="25">
        <v>0.60526315789473684</v>
      </c>
      <c r="BR23" s="26">
        <v>33.112676056338032</v>
      </c>
      <c r="BS23" s="26">
        <v>32.454545454545453</v>
      </c>
      <c r="BT23" s="26">
        <v>33.684210526315788</v>
      </c>
      <c r="BU23" s="27">
        <v>9</v>
      </c>
      <c r="BV23" s="25">
        <v>0.44444444444444442</v>
      </c>
      <c r="BW23" s="25">
        <v>0.64516129032258063</v>
      </c>
      <c r="BX23" s="26">
        <v>27.444444444444443</v>
      </c>
      <c r="BY23" s="26">
        <v>33.935483870967744</v>
      </c>
      <c r="BZ23" s="25">
        <v>0.73239436619718312</v>
      </c>
      <c r="CA23" s="25">
        <v>0.85915492957746475</v>
      </c>
      <c r="CB23" s="25">
        <v>0.83098591549295775</v>
      </c>
      <c r="CC23" s="25">
        <v>0.676056338028169</v>
      </c>
      <c r="CD23" s="25">
        <v>0.71830985915492962</v>
      </c>
      <c r="CE23" s="25">
        <v>0.76056338028169013</v>
      </c>
      <c r="CF23" s="25">
        <v>0.80281690140845074</v>
      </c>
      <c r="CG23" s="25">
        <v>0.50588235294117645</v>
      </c>
      <c r="CH23" s="25">
        <v>0.44186046511627908</v>
      </c>
      <c r="CI23" s="25">
        <v>0.5714285714285714</v>
      </c>
      <c r="CJ23" s="28">
        <v>34.517647058823528</v>
      </c>
      <c r="CK23" s="28">
        <v>33.790697674418603</v>
      </c>
      <c r="CL23" s="28">
        <v>35.261904761904759</v>
      </c>
      <c r="CM23" s="25">
        <v>0.33333333333333331</v>
      </c>
      <c r="CN23" s="25">
        <v>0.52631578947368418</v>
      </c>
      <c r="CO23" s="28">
        <v>32</v>
      </c>
      <c r="CP23" s="28">
        <v>34.815789473684212</v>
      </c>
    </row>
    <row r="24" spans="1:94" x14ac:dyDescent="0.2">
      <c r="A24" s="723"/>
      <c r="B24" s="174" t="s">
        <v>477</v>
      </c>
      <c r="C24" s="175">
        <v>0.64049586776859502</v>
      </c>
      <c r="D24" s="175">
        <v>0.55078125</v>
      </c>
      <c r="E24" s="175">
        <v>0.74122807017543868</v>
      </c>
      <c r="F24" s="564">
        <v>175</v>
      </c>
      <c r="G24" s="567">
        <v>0.7142857142857143</v>
      </c>
      <c r="H24" s="567">
        <v>0.65686274509803921</v>
      </c>
      <c r="I24" s="567">
        <v>0.79452054794520544</v>
      </c>
      <c r="J24" s="488">
        <v>33.523126705166177</v>
      </c>
      <c r="K24" s="488">
        <v>32.093223900282723</v>
      </c>
      <c r="L24" s="488">
        <v>35.735251322751324</v>
      </c>
      <c r="M24" s="564">
        <v>26</v>
      </c>
      <c r="N24" s="564">
        <v>149</v>
      </c>
      <c r="O24" s="567">
        <v>0.65384615384615385</v>
      </c>
      <c r="P24" s="441">
        <v>0.72483221476510062</v>
      </c>
      <c r="Q24" s="488">
        <v>31.822916666666664</v>
      </c>
      <c r="R24" s="488">
        <v>33.711226551226552</v>
      </c>
      <c r="S24" s="567">
        <v>0.81142857142857139</v>
      </c>
      <c r="T24" s="567">
        <v>0.85142857142857142</v>
      </c>
      <c r="U24" s="567">
        <v>0.85142857142857142</v>
      </c>
      <c r="V24" s="567">
        <v>0.74285714285714288</v>
      </c>
      <c r="W24" s="567">
        <v>0.76</v>
      </c>
      <c r="X24" s="567">
        <v>0.80571428571428572</v>
      </c>
      <c r="Y24" s="567">
        <v>0.84</v>
      </c>
      <c r="Z24" s="176">
        <v>160</v>
      </c>
      <c r="AA24" s="25">
        <v>0.60624999999999996</v>
      </c>
      <c r="AB24" s="25">
        <v>0.4567901234567901</v>
      </c>
      <c r="AC24" s="25">
        <v>0.759493670886076</v>
      </c>
      <c r="AD24" s="26">
        <v>32.34375</v>
      </c>
      <c r="AE24" s="26">
        <v>30.333333333333332</v>
      </c>
      <c r="AF24" s="26">
        <v>34.405063291139243</v>
      </c>
      <c r="AG24" s="27">
        <v>25</v>
      </c>
      <c r="AH24" s="27">
        <v>135</v>
      </c>
      <c r="AI24" s="25">
        <v>0.32</v>
      </c>
      <c r="AJ24" s="25">
        <v>0.65925925925925921</v>
      </c>
      <c r="AK24" s="26">
        <v>29.44</v>
      </c>
      <c r="AL24" s="26">
        <v>32.88148148148148</v>
      </c>
      <c r="AM24" s="25">
        <v>0.76875000000000004</v>
      </c>
      <c r="AN24" s="25">
        <v>0.8</v>
      </c>
      <c r="AO24" s="25">
        <v>0.8</v>
      </c>
      <c r="AP24" s="25">
        <v>0.61250000000000004</v>
      </c>
      <c r="AQ24" s="25">
        <v>0.66874999999999996</v>
      </c>
      <c r="AR24" s="25">
        <v>0.76875000000000004</v>
      </c>
      <c r="AS24" s="25">
        <v>0.81874999999999998</v>
      </c>
      <c r="AT24" s="176">
        <v>149</v>
      </c>
      <c r="AU24" s="25">
        <v>0.59060402684563762</v>
      </c>
      <c r="AV24" s="25">
        <v>0.50684931506849318</v>
      </c>
      <c r="AW24" s="25">
        <v>0.67105263157894735</v>
      </c>
      <c r="AX24" s="26">
        <v>32.348993288590606</v>
      </c>
      <c r="AY24" s="26">
        <v>30.863013698630137</v>
      </c>
      <c r="AZ24" s="26">
        <v>33.776315789473685</v>
      </c>
      <c r="BA24" s="27">
        <v>20</v>
      </c>
      <c r="BB24" s="27">
        <v>129</v>
      </c>
      <c r="BC24" s="25">
        <v>0.35</v>
      </c>
      <c r="BD24" s="25">
        <v>0.62790697674418605</v>
      </c>
      <c r="BE24" s="26">
        <v>31.8</v>
      </c>
      <c r="BF24" s="26">
        <v>32.434108527131784</v>
      </c>
      <c r="BG24" s="25">
        <v>0.7651006711409396</v>
      </c>
      <c r="BH24" s="25">
        <v>0.80536912751677847</v>
      </c>
      <c r="BI24" s="25">
        <v>0.77181208053691275</v>
      </c>
      <c r="BJ24" s="25">
        <v>0.63087248322147649</v>
      </c>
      <c r="BK24" s="25">
        <v>0.63758389261744963</v>
      </c>
      <c r="BL24" s="25">
        <v>0.73825503355704702</v>
      </c>
      <c r="BM24" s="25">
        <v>0.74496644295302017</v>
      </c>
      <c r="BN24" s="176">
        <v>145</v>
      </c>
      <c r="BO24" s="25">
        <v>0.57241379310344831</v>
      </c>
      <c r="BP24" s="25">
        <v>0.50649350649350644</v>
      </c>
      <c r="BQ24" s="25">
        <v>0.6470588235294118</v>
      </c>
      <c r="BR24" s="26">
        <v>32.53793103448276</v>
      </c>
      <c r="BS24" s="26">
        <v>32.311688311688314</v>
      </c>
      <c r="BT24" s="26">
        <v>32.794117647058826</v>
      </c>
      <c r="BU24" s="27">
        <v>31</v>
      </c>
      <c r="BV24" s="25">
        <v>0.41935483870967744</v>
      </c>
      <c r="BW24" s="25">
        <v>0.61403508771929827</v>
      </c>
      <c r="BX24" s="26">
        <v>30.161290322580644</v>
      </c>
      <c r="BY24" s="26">
        <v>33.184210526315788</v>
      </c>
      <c r="BZ24" s="25">
        <v>0.7448275862068966</v>
      </c>
      <c r="CA24" s="25">
        <v>0.8413793103448276</v>
      </c>
      <c r="CB24" s="25">
        <v>0.81379310344827582</v>
      </c>
      <c r="CC24" s="25">
        <v>0.58620689655172409</v>
      </c>
      <c r="CD24" s="25">
        <v>0.6827586206896552</v>
      </c>
      <c r="CE24" s="25">
        <v>0.75172413793103443</v>
      </c>
      <c r="CF24" s="25">
        <v>0.75862068965517238</v>
      </c>
      <c r="CG24" s="25">
        <v>0.38513513513513514</v>
      </c>
      <c r="CH24" s="25">
        <v>0.36486486486486486</v>
      </c>
      <c r="CI24" s="25">
        <v>0.40540540540540543</v>
      </c>
      <c r="CJ24" s="28">
        <v>31.486486486486488</v>
      </c>
      <c r="CK24" s="28">
        <v>30.283783783783782</v>
      </c>
      <c r="CL24" s="28">
        <v>32.689189189189186</v>
      </c>
      <c r="CM24" s="25">
        <v>0.26666666666666666</v>
      </c>
      <c r="CN24" s="25">
        <v>0.4152542372881356</v>
      </c>
      <c r="CO24" s="28">
        <v>30.566666666666666</v>
      </c>
      <c r="CP24" s="28">
        <v>31.720338983050848</v>
      </c>
    </row>
    <row r="25" spans="1:94" ht="15" thickBot="1" x14ac:dyDescent="0.25">
      <c r="A25" s="724"/>
      <c r="B25" s="177" t="s">
        <v>445</v>
      </c>
      <c r="C25" s="178">
        <v>0.68840579710144922</v>
      </c>
      <c r="D25" s="178">
        <v>0.61711711711711703</v>
      </c>
      <c r="E25" s="178">
        <v>0.77083333333333337</v>
      </c>
      <c r="F25" s="565">
        <v>128</v>
      </c>
      <c r="G25" s="577">
        <v>0.7421875</v>
      </c>
      <c r="H25" s="577">
        <v>0.72307692307692306</v>
      </c>
      <c r="I25" s="577">
        <v>0.76190476190476186</v>
      </c>
      <c r="J25" s="578">
        <v>33.886456425518929</v>
      </c>
      <c r="K25" s="578">
        <v>33.489894480519482</v>
      </c>
      <c r="L25" s="578">
        <v>34.437561274509804</v>
      </c>
      <c r="M25" s="565">
        <v>6</v>
      </c>
      <c r="N25" s="565">
        <v>122</v>
      </c>
      <c r="O25" s="577">
        <v>0.5</v>
      </c>
      <c r="P25" s="465">
        <v>0.75409836065573765</v>
      </c>
      <c r="Q25" s="578">
        <v>28.5</v>
      </c>
      <c r="R25" s="578">
        <v>34.186458333333334</v>
      </c>
      <c r="S25" s="577">
        <v>0.8046875</v>
      </c>
      <c r="T25" s="577">
        <v>0.859375</v>
      </c>
      <c r="U25" s="577">
        <v>0.84375</v>
      </c>
      <c r="V25" s="577">
        <v>0.75</v>
      </c>
      <c r="W25" s="577">
        <v>0.78125</v>
      </c>
      <c r="X25" s="577">
        <v>0.84375</v>
      </c>
      <c r="Y25" s="577">
        <v>0.890625</v>
      </c>
      <c r="Z25" s="179">
        <v>145</v>
      </c>
      <c r="AA25" s="43">
        <v>0.69655172413793098</v>
      </c>
      <c r="AB25" s="43">
        <v>0.63414634146341464</v>
      </c>
      <c r="AC25" s="43">
        <v>0.77777777777777779</v>
      </c>
      <c r="AD25" s="44">
        <v>34.089655172413792</v>
      </c>
      <c r="AE25" s="44">
        <v>33.170731707317074</v>
      </c>
      <c r="AF25" s="44">
        <v>35.285714285714285</v>
      </c>
      <c r="AG25" s="45">
        <v>15</v>
      </c>
      <c r="AH25" s="45">
        <v>130</v>
      </c>
      <c r="AI25" s="43">
        <v>0.46666666666666667</v>
      </c>
      <c r="AJ25" s="43">
        <v>0.72307692307692306</v>
      </c>
      <c r="AK25" s="44">
        <v>29.6</v>
      </c>
      <c r="AL25" s="44">
        <v>34.607692307692311</v>
      </c>
      <c r="AM25" s="43">
        <v>0.8</v>
      </c>
      <c r="AN25" s="43">
        <v>0.83448275862068966</v>
      </c>
      <c r="AO25" s="43">
        <v>0.8</v>
      </c>
      <c r="AP25" s="43">
        <v>0.72413793103448276</v>
      </c>
      <c r="AQ25" s="43">
        <v>0.78620689655172415</v>
      </c>
      <c r="AR25" s="43">
        <v>0.82758620689655171</v>
      </c>
      <c r="AS25" s="43">
        <v>0.82758620689655171</v>
      </c>
      <c r="AT25" s="179">
        <v>141</v>
      </c>
      <c r="AU25" s="43">
        <v>0.63120567375886527</v>
      </c>
      <c r="AV25" s="43">
        <v>0.50666666666666671</v>
      </c>
      <c r="AW25" s="43">
        <v>0.77272727272727271</v>
      </c>
      <c r="AX25" s="44">
        <v>32.723404255319146</v>
      </c>
      <c r="AY25" s="44">
        <v>30.293333333333333</v>
      </c>
      <c r="AZ25" s="44">
        <v>35.484848484848484</v>
      </c>
      <c r="BA25" s="45">
        <v>16</v>
      </c>
      <c r="BB25" s="45">
        <v>125</v>
      </c>
      <c r="BC25" s="43">
        <v>0.3125</v>
      </c>
      <c r="BD25" s="43">
        <v>0.67200000000000004</v>
      </c>
      <c r="BE25" s="44">
        <v>26.9375</v>
      </c>
      <c r="BF25" s="44">
        <v>33.463999999999999</v>
      </c>
      <c r="BG25" s="43">
        <v>0.7021276595744681</v>
      </c>
      <c r="BH25" s="43">
        <v>0.82269503546099287</v>
      </c>
      <c r="BI25" s="43">
        <v>0.75886524822695034</v>
      </c>
      <c r="BJ25" s="43">
        <v>0.65957446808510634</v>
      </c>
      <c r="BK25" s="43">
        <v>0.69503546099290781</v>
      </c>
      <c r="BL25" s="43">
        <v>0.70921985815602839</v>
      </c>
      <c r="BM25" s="43">
        <v>0.73758865248226946</v>
      </c>
      <c r="BN25" s="179">
        <v>122</v>
      </c>
      <c r="BO25" s="43">
        <v>0.61475409836065575</v>
      </c>
      <c r="BP25" s="43">
        <v>0.36842105263157893</v>
      </c>
      <c r="BQ25" s="43">
        <v>0.83076923076923082</v>
      </c>
      <c r="BR25" s="44">
        <v>34.024590163934427</v>
      </c>
      <c r="BS25" s="44">
        <v>30.631578947368421</v>
      </c>
      <c r="BT25" s="44">
        <v>37</v>
      </c>
      <c r="BU25" s="45">
        <v>11</v>
      </c>
      <c r="BV25" s="43">
        <v>0.36363636363636365</v>
      </c>
      <c r="BW25" s="43">
        <v>0.63963963963963966</v>
      </c>
      <c r="BX25" s="44">
        <v>30.454545454545453</v>
      </c>
      <c r="BY25" s="44">
        <v>34.378378378378379</v>
      </c>
      <c r="BZ25" s="43">
        <v>0.76229508196721307</v>
      </c>
      <c r="CA25" s="43">
        <v>0.90163934426229508</v>
      </c>
      <c r="CB25" s="43">
        <v>0.77868852459016391</v>
      </c>
      <c r="CC25" s="43">
        <v>0.71311475409836067</v>
      </c>
      <c r="CD25" s="43">
        <v>0.74590163934426235</v>
      </c>
      <c r="CE25" s="43">
        <v>0.74590163934426235</v>
      </c>
      <c r="CF25" s="43">
        <v>0.74590163934426235</v>
      </c>
      <c r="CG25" s="43">
        <v>0.38211382113821141</v>
      </c>
      <c r="CH25" s="43">
        <v>0.26470588235294118</v>
      </c>
      <c r="CI25" s="43">
        <v>0.52727272727272723</v>
      </c>
      <c r="CJ25" s="46">
        <v>31.227642276422763</v>
      </c>
      <c r="CK25" s="46">
        <v>29.470588235294116</v>
      </c>
      <c r="CL25" s="46">
        <v>33.4</v>
      </c>
      <c r="CM25" s="43">
        <v>0.125</v>
      </c>
      <c r="CN25" s="43">
        <v>0.4</v>
      </c>
      <c r="CO25" s="46">
        <v>30.25</v>
      </c>
      <c r="CP25" s="46">
        <v>31.295652173913044</v>
      </c>
    </row>
    <row r="26" spans="1:94" x14ac:dyDescent="0.2">
      <c r="A26" s="722" t="s">
        <v>7</v>
      </c>
      <c r="B26" s="171" t="s">
        <v>446</v>
      </c>
      <c r="C26" s="172">
        <v>0.63788300835654588</v>
      </c>
      <c r="D26" s="172">
        <v>0.56593406593406603</v>
      </c>
      <c r="E26" s="172">
        <v>0.71186440677966101</v>
      </c>
      <c r="F26" s="574">
        <v>108</v>
      </c>
      <c r="G26" s="575">
        <v>0.71296296296296291</v>
      </c>
      <c r="H26" s="575">
        <v>0.6428571428571429</v>
      </c>
      <c r="I26" s="575">
        <v>0.78846153846153844</v>
      </c>
      <c r="J26" s="576">
        <v>33.72555037957212</v>
      </c>
      <c r="K26" s="576">
        <v>32.499175824175822</v>
      </c>
      <c r="L26" s="576">
        <v>35.004789915966384</v>
      </c>
      <c r="M26" s="574">
        <v>8</v>
      </c>
      <c r="N26" s="574">
        <v>100</v>
      </c>
      <c r="O26" s="575">
        <v>0.75</v>
      </c>
      <c r="P26" s="462">
        <v>0.71</v>
      </c>
      <c r="Q26" s="576">
        <v>31.125</v>
      </c>
      <c r="R26" s="576">
        <v>33.77445665445665</v>
      </c>
      <c r="S26" s="575">
        <v>0.85185185185185186</v>
      </c>
      <c r="T26" s="575">
        <v>0.87037037037037035</v>
      </c>
      <c r="U26" s="575">
        <v>0.88888888888888884</v>
      </c>
      <c r="V26" s="575">
        <v>0.73148148148148151</v>
      </c>
      <c r="W26" s="575">
        <v>0.78703703703703709</v>
      </c>
      <c r="X26" s="575">
        <v>0.84259259259259256</v>
      </c>
      <c r="Y26" s="575">
        <v>0.89814814814814814</v>
      </c>
      <c r="Z26" s="173">
        <v>118</v>
      </c>
      <c r="AA26" s="39">
        <v>0.59322033898305082</v>
      </c>
      <c r="AB26" s="39">
        <v>0.52542372881355937</v>
      </c>
      <c r="AC26" s="39">
        <v>0.66101694915254239</v>
      </c>
      <c r="AD26" s="40">
        <v>31.694915254237287</v>
      </c>
      <c r="AE26" s="40">
        <v>30</v>
      </c>
      <c r="AF26" s="40">
        <v>33.389830508474574</v>
      </c>
      <c r="AG26" s="41">
        <v>24</v>
      </c>
      <c r="AH26" s="41">
        <v>94</v>
      </c>
      <c r="AI26" s="39">
        <v>0.5</v>
      </c>
      <c r="AJ26" s="39">
        <v>0.61702127659574468</v>
      </c>
      <c r="AK26" s="40">
        <v>30.5</v>
      </c>
      <c r="AL26" s="40">
        <v>32</v>
      </c>
      <c r="AM26" s="39">
        <v>0.74576271186440679</v>
      </c>
      <c r="AN26" s="39">
        <v>0.80508474576271183</v>
      </c>
      <c r="AO26" s="39">
        <v>0.73728813559322037</v>
      </c>
      <c r="AP26" s="39">
        <v>0.65254237288135597</v>
      </c>
      <c r="AQ26" s="39">
        <v>0.63559322033898302</v>
      </c>
      <c r="AR26" s="39">
        <v>0.74576271186440679</v>
      </c>
      <c r="AS26" s="39">
        <v>0.80508474576271183</v>
      </c>
      <c r="AT26" s="173">
        <v>133</v>
      </c>
      <c r="AU26" s="39">
        <v>0.61654135338345861</v>
      </c>
      <c r="AV26" s="39">
        <v>0.53731343283582089</v>
      </c>
      <c r="AW26" s="39">
        <v>0.69696969696969702</v>
      </c>
      <c r="AX26" s="40">
        <v>32.541353383458649</v>
      </c>
      <c r="AY26" s="40">
        <v>31.731343283582088</v>
      </c>
      <c r="AZ26" s="40">
        <v>33.363636363636367</v>
      </c>
      <c r="BA26" s="41">
        <v>27</v>
      </c>
      <c r="BB26" s="41">
        <v>106</v>
      </c>
      <c r="BC26" s="39">
        <v>0.59259259259259256</v>
      </c>
      <c r="BD26" s="39">
        <v>0.62264150943396224</v>
      </c>
      <c r="BE26" s="40">
        <v>31.925925925925927</v>
      </c>
      <c r="BF26" s="40">
        <v>32.698113207547166</v>
      </c>
      <c r="BG26" s="39">
        <v>0.73684210526315785</v>
      </c>
      <c r="BH26" s="39">
        <v>0.80451127819548873</v>
      </c>
      <c r="BI26" s="39">
        <v>0.84210526315789469</v>
      </c>
      <c r="BJ26" s="39">
        <v>0.67669172932330823</v>
      </c>
      <c r="BK26" s="39">
        <v>0.6992481203007519</v>
      </c>
      <c r="BL26" s="39">
        <v>0.72932330827067671</v>
      </c>
      <c r="BM26" s="39">
        <v>0.73684210526315785</v>
      </c>
      <c r="BN26" s="173">
        <v>109</v>
      </c>
      <c r="BO26" s="39">
        <v>0.55963302752293576</v>
      </c>
      <c r="BP26" s="39">
        <v>0.49019607843137253</v>
      </c>
      <c r="BQ26" s="39">
        <v>0.62068965517241381</v>
      </c>
      <c r="BR26" s="40">
        <v>33.256880733944953</v>
      </c>
      <c r="BS26" s="40">
        <v>30.803921568627452</v>
      </c>
      <c r="BT26" s="40">
        <v>35.413793103448278</v>
      </c>
      <c r="BU26" s="41">
        <v>22</v>
      </c>
      <c r="BV26" s="39">
        <v>0.45454545454545453</v>
      </c>
      <c r="BW26" s="39">
        <v>0.58620689655172409</v>
      </c>
      <c r="BX26" s="40">
        <v>32.136363636363633</v>
      </c>
      <c r="BY26" s="40">
        <v>33.540229885057471</v>
      </c>
      <c r="BZ26" s="39">
        <v>0.75229357798165142</v>
      </c>
      <c r="CA26" s="39">
        <v>0.80733944954128445</v>
      </c>
      <c r="CB26" s="39">
        <v>0.75229357798165142</v>
      </c>
      <c r="CC26" s="39">
        <v>0.66972477064220182</v>
      </c>
      <c r="CD26" s="39">
        <v>0.66972477064220182</v>
      </c>
      <c r="CE26" s="39">
        <v>0.78899082568807344</v>
      </c>
      <c r="CF26" s="39">
        <v>0.82568807339449546</v>
      </c>
      <c r="CG26" s="39">
        <v>0.43089430894308944</v>
      </c>
      <c r="CH26" s="39">
        <v>0.359375</v>
      </c>
      <c r="CI26" s="39">
        <v>0.50847457627118642</v>
      </c>
      <c r="CJ26" s="42">
        <v>31.682926829268293</v>
      </c>
      <c r="CK26" s="42">
        <v>30.515625</v>
      </c>
      <c r="CL26" s="42">
        <v>32.949152542372879</v>
      </c>
      <c r="CM26" s="39">
        <v>0.32142857142857145</v>
      </c>
      <c r="CN26" s="39">
        <v>0.4631578947368421</v>
      </c>
      <c r="CO26" s="42">
        <v>30.071428571428573</v>
      </c>
      <c r="CP26" s="42">
        <v>32.157894736842103</v>
      </c>
    </row>
    <row r="27" spans="1:94" x14ac:dyDescent="0.2">
      <c r="A27" s="723"/>
      <c r="B27" s="174" t="s">
        <v>447</v>
      </c>
      <c r="C27" s="175">
        <v>0.64705882352941169</v>
      </c>
      <c r="D27" s="175">
        <v>0.58008658008658009</v>
      </c>
      <c r="E27" s="175">
        <v>0.72037914691943128</v>
      </c>
      <c r="F27" s="564">
        <v>163</v>
      </c>
      <c r="G27" s="567">
        <v>0.69938650306748462</v>
      </c>
      <c r="H27" s="567">
        <v>0.5679012345679012</v>
      </c>
      <c r="I27" s="567">
        <v>0.82926829268292679</v>
      </c>
      <c r="J27" s="488">
        <v>33.686973804531192</v>
      </c>
      <c r="K27" s="488">
        <v>31.850103228228228</v>
      </c>
      <c r="L27" s="488">
        <v>35.618666725105186</v>
      </c>
      <c r="M27" s="564">
        <v>36</v>
      </c>
      <c r="N27" s="564">
        <v>127</v>
      </c>
      <c r="O27" s="567">
        <v>0.61111111111111116</v>
      </c>
      <c r="P27" s="441">
        <v>0.72440944881889768</v>
      </c>
      <c r="Q27" s="488">
        <v>32.798363095238095</v>
      </c>
      <c r="R27" s="488">
        <v>33.596879652605459</v>
      </c>
      <c r="S27" s="567">
        <v>0.80368098159509205</v>
      </c>
      <c r="T27" s="567">
        <v>0.85276073619631898</v>
      </c>
      <c r="U27" s="567">
        <v>0.84662576687116564</v>
      </c>
      <c r="V27" s="567">
        <v>0.69938650306748462</v>
      </c>
      <c r="W27" s="567">
        <v>0.74846625766871167</v>
      </c>
      <c r="X27" s="567">
        <v>0.71779141104294475</v>
      </c>
      <c r="Y27" s="567">
        <v>0.82822085889570551</v>
      </c>
      <c r="Z27" s="176">
        <v>147</v>
      </c>
      <c r="AA27" s="25">
        <v>0.65306122448979587</v>
      </c>
      <c r="AB27" s="25">
        <v>0.61538461538461542</v>
      </c>
      <c r="AC27" s="25">
        <v>0.69565217391304346</v>
      </c>
      <c r="AD27" s="26">
        <v>32.816326530612244</v>
      </c>
      <c r="AE27" s="26">
        <v>31.602564102564102</v>
      </c>
      <c r="AF27" s="26">
        <v>34.188405797101453</v>
      </c>
      <c r="AG27" s="27">
        <v>41</v>
      </c>
      <c r="AH27" s="27">
        <v>106</v>
      </c>
      <c r="AI27" s="25">
        <v>0.6097560975609756</v>
      </c>
      <c r="AJ27" s="25">
        <v>0.66981132075471694</v>
      </c>
      <c r="AK27" s="26">
        <v>31.341463414634145</v>
      </c>
      <c r="AL27" s="26">
        <v>33.386792452830186</v>
      </c>
      <c r="AM27" s="25">
        <v>0.74149659863945583</v>
      </c>
      <c r="AN27" s="25">
        <v>0.85034013605442171</v>
      </c>
      <c r="AO27" s="25">
        <v>0.80272108843537415</v>
      </c>
      <c r="AP27" s="25">
        <v>0.66666666666666663</v>
      </c>
      <c r="AQ27" s="25">
        <v>0.70748299319727892</v>
      </c>
      <c r="AR27" s="25">
        <v>0.68707482993197277</v>
      </c>
      <c r="AS27" s="25">
        <v>0.78231292517006801</v>
      </c>
      <c r="AT27" s="176">
        <v>132</v>
      </c>
      <c r="AU27" s="25">
        <v>0.5757575757575758</v>
      </c>
      <c r="AV27" s="25">
        <v>0.55555555555555558</v>
      </c>
      <c r="AW27" s="25">
        <v>0.6</v>
      </c>
      <c r="AX27" s="26">
        <v>31.113636363636363</v>
      </c>
      <c r="AY27" s="26">
        <v>30.416666666666668</v>
      </c>
      <c r="AZ27" s="26">
        <v>31.95</v>
      </c>
      <c r="BA27" s="27">
        <v>51</v>
      </c>
      <c r="BB27" s="27">
        <v>81</v>
      </c>
      <c r="BC27" s="25">
        <v>0.50980392156862742</v>
      </c>
      <c r="BD27" s="25">
        <v>0.61728395061728392</v>
      </c>
      <c r="BE27" s="26">
        <v>29.725490196078432</v>
      </c>
      <c r="BF27" s="26">
        <v>31.987654320987655</v>
      </c>
      <c r="BG27" s="25">
        <v>0.69696969696969702</v>
      </c>
      <c r="BH27" s="25">
        <v>0.75</v>
      </c>
      <c r="BI27" s="25">
        <v>0.74242424242424243</v>
      </c>
      <c r="BJ27" s="25">
        <v>0.60606060606060608</v>
      </c>
      <c r="BK27" s="25">
        <v>0.59848484848484851</v>
      </c>
      <c r="BL27" s="25">
        <v>0.60606060606060608</v>
      </c>
      <c r="BM27" s="25">
        <v>0.68181818181818177</v>
      </c>
      <c r="BN27" s="176">
        <v>133</v>
      </c>
      <c r="BO27" s="25">
        <v>0.50375939849624063</v>
      </c>
      <c r="BP27" s="25">
        <v>0.43076923076923079</v>
      </c>
      <c r="BQ27" s="25">
        <v>0.57352941176470584</v>
      </c>
      <c r="BR27" s="26">
        <v>31.210526315789473</v>
      </c>
      <c r="BS27" s="26">
        <v>29.4</v>
      </c>
      <c r="BT27" s="26">
        <v>32.941176470588232</v>
      </c>
      <c r="BU27" s="27">
        <v>47</v>
      </c>
      <c r="BV27" s="25">
        <v>0.42553191489361702</v>
      </c>
      <c r="BW27" s="25">
        <v>0.54651162790697672</v>
      </c>
      <c r="BX27" s="26">
        <v>29.638297872340427</v>
      </c>
      <c r="BY27" s="26">
        <v>32.069767441860463</v>
      </c>
      <c r="BZ27" s="25">
        <v>0.65413533834586468</v>
      </c>
      <c r="CA27" s="25">
        <v>0.80451127819548873</v>
      </c>
      <c r="CB27" s="25">
        <v>0.67669172932330823</v>
      </c>
      <c r="CC27" s="25">
        <v>0.54135338345864659</v>
      </c>
      <c r="CD27" s="25">
        <v>0.61654135338345861</v>
      </c>
      <c r="CE27" s="25">
        <v>0.61654135338345861</v>
      </c>
      <c r="CF27" s="25">
        <v>0.66165413533834583</v>
      </c>
      <c r="CG27" s="25">
        <v>0.33613445378151263</v>
      </c>
      <c r="CH27" s="25">
        <v>0.33333333333333331</v>
      </c>
      <c r="CI27" s="25">
        <v>0.33870967741935482</v>
      </c>
      <c r="CJ27" s="28">
        <v>30.756302521008404</v>
      </c>
      <c r="CK27" s="28">
        <v>29.842105263157894</v>
      </c>
      <c r="CL27" s="28">
        <v>31.596774193548388</v>
      </c>
      <c r="CM27" s="25">
        <v>0.24242424242424243</v>
      </c>
      <c r="CN27" s="25">
        <v>0.37209302325581395</v>
      </c>
      <c r="CO27" s="28">
        <v>28.666666666666668</v>
      </c>
      <c r="CP27" s="28">
        <v>31.558139534883722</v>
      </c>
    </row>
    <row r="28" spans="1:94" x14ac:dyDescent="0.2">
      <c r="A28" s="723"/>
      <c r="B28" s="174" t="s">
        <v>448</v>
      </c>
      <c r="C28" s="175">
        <v>0.75485008818342147</v>
      </c>
      <c r="D28" s="175">
        <v>0.6462585034013606</v>
      </c>
      <c r="E28" s="175">
        <v>0.8717948717948717</v>
      </c>
      <c r="F28" s="564">
        <v>191</v>
      </c>
      <c r="G28" s="567">
        <v>0.73821989528795806</v>
      </c>
      <c r="H28" s="567">
        <v>0.63461538461538458</v>
      </c>
      <c r="I28" s="567">
        <v>0.86206896551724133</v>
      </c>
      <c r="J28" s="488">
        <v>36.120865800865793</v>
      </c>
      <c r="K28" s="488">
        <v>34.747777777777777</v>
      </c>
      <c r="L28" s="488">
        <v>37.47243386243386</v>
      </c>
      <c r="M28" s="564">
        <v>8</v>
      </c>
      <c r="N28" s="564">
        <v>183</v>
      </c>
      <c r="O28" s="567">
        <v>0.5</v>
      </c>
      <c r="P28" s="441">
        <v>0.74863387978142082</v>
      </c>
      <c r="Q28" s="488">
        <v>34</v>
      </c>
      <c r="R28" s="488">
        <v>36.268135801820016</v>
      </c>
      <c r="S28" s="567">
        <v>0.87434554973821987</v>
      </c>
      <c r="T28" s="567">
        <v>0.92146596858638741</v>
      </c>
      <c r="U28" s="567">
        <v>0.86387434554973819</v>
      </c>
      <c r="V28" s="567">
        <v>0.75916230366492143</v>
      </c>
      <c r="W28" s="567">
        <v>0.82722513089005234</v>
      </c>
      <c r="X28" s="567">
        <v>0.87434554973821987</v>
      </c>
      <c r="Y28" s="567">
        <v>0.87434554973821987</v>
      </c>
      <c r="Z28" s="176">
        <v>197</v>
      </c>
      <c r="AA28" s="25">
        <v>0.7766497461928934</v>
      </c>
      <c r="AB28" s="25">
        <v>0.65306122448979587</v>
      </c>
      <c r="AC28" s="25">
        <v>0.89898989898989901</v>
      </c>
      <c r="AD28" s="26">
        <v>35.959390862944161</v>
      </c>
      <c r="AE28" s="26">
        <v>34.418367346938773</v>
      </c>
      <c r="AF28" s="26">
        <v>37.484848484848484</v>
      </c>
      <c r="AG28" s="27">
        <v>5</v>
      </c>
      <c r="AH28" s="27">
        <v>192</v>
      </c>
      <c r="AI28" s="25">
        <v>0.4</v>
      </c>
      <c r="AJ28" s="25">
        <v>0.78645833333333337</v>
      </c>
      <c r="AK28" s="26">
        <v>33.799999999999997</v>
      </c>
      <c r="AL28" s="26">
        <v>36.015625</v>
      </c>
      <c r="AM28" s="25">
        <v>0.90862944162436543</v>
      </c>
      <c r="AN28" s="25">
        <v>0.93908629441624369</v>
      </c>
      <c r="AO28" s="25">
        <v>0.91878172588832485</v>
      </c>
      <c r="AP28" s="25">
        <v>0.82233502538071068</v>
      </c>
      <c r="AQ28" s="25">
        <v>0.85786802030456855</v>
      </c>
      <c r="AR28" s="25">
        <v>0.90862944162436543</v>
      </c>
      <c r="AS28" s="25">
        <v>0.92385786802030456</v>
      </c>
      <c r="AT28" s="176">
        <v>179</v>
      </c>
      <c r="AU28" s="25">
        <v>0.74860335195530725</v>
      </c>
      <c r="AV28" s="25">
        <v>0.65217391304347827</v>
      </c>
      <c r="AW28" s="25">
        <v>0.85057471264367812</v>
      </c>
      <c r="AX28" s="26">
        <v>35.329608938547487</v>
      </c>
      <c r="AY28" s="26">
        <v>34.413043478260867</v>
      </c>
      <c r="AZ28" s="26">
        <v>36.298850574712645</v>
      </c>
      <c r="BA28" s="27">
        <v>7</v>
      </c>
      <c r="BB28" s="27">
        <v>172</v>
      </c>
      <c r="BC28" s="25">
        <v>0.2857142857142857</v>
      </c>
      <c r="BD28" s="25">
        <v>0.76744186046511631</v>
      </c>
      <c r="BE28" s="26">
        <v>29.142857142857142</v>
      </c>
      <c r="BF28" s="26">
        <v>35.581395348837212</v>
      </c>
      <c r="BG28" s="25">
        <v>0.84916201117318435</v>
      </c>
      <c r="BH28" s="25">
        <v>0.91620111731843579</v>
      </c>
      <c r="BI28" s="25">
        <v>0.88268156424581001</v>
      </c>
      <c r="BJ28" s="25">
        <v>0.78770949720670391</v>
      </c>
      <c r="BK28" s="25">
        <v>0.82681564245810057</v>
      </c>
      <c r="BL28" s="25">
        <v>0.86033519553072624</v>
      </c>
      <c r="BM28" s="25">
        <v>0.87709497206703912</v>
      </c>
      <c r="BN28" s="176">
        <v>162</v>
      </c>
      <c r="BO28" s="25">
        <v>0.76543209876543206</v>
      </c>
      <c r="BP28" s="25">
        <v>0.67142857142857137</v>
      </c>
      <c r="BQ28" s="25">
        <v>0.83695652173913049</v>
      </c>
      <c r="BR28" s="26">
        <v>36.246913580246911</v>
      </c>
      <c r="BS28" s="26">
        <v>33.842857142857142</v>
      </c>
      <c r="BT28" s="26">
        <v>38.076086956521742</v>
      </c>
      <c r="BU28" s="27">
        <v>10</v>
      </c>
      <c r="BV28" s="25">
        <v>0.9</v>
      </c>
      <c r="BW28" s="25">
        <v>0.75657894736842102</v>
      </c>
      <c r="BX28" s="26">
        <v>36</v>
      </c>
      <c r="BY28" s="26">
        <v>36.263157894736842</v>
      </c>
      <c r="BZ28" s="25">
        <v>0.85802469135802473</v>
      </c>
      <c r="CA28" s="25">
        <v>0.88888888888888884</v>
      </c>
      <c r="CB28" s="25">
        <v>0.90740740740740744</v>
      </c>
      <c r="CC28" s="25">
        <v>0.82098765432098764</v>
      </c>
      <c r="CD28" s="25">
        <v>0.82098765432098764</v>
      </c>
      <c r="CE28" s="25">
        <v>0.83333333333333337</v>
      </c>
      <c r="CF28" s="25">
        <v>0.8271604938271605</v>
      </c>
      <c r="CG28" s="25">
        <v>0.43315508021390375</v>
      </c>
      <c r="CH28" s="25">
        <v>0.30303030303030304</v>
      </c>
      <c r="CI28" s="25">
        <v>0.57954545454545459</v>
      </c>
      <c r="CJ28" s="28">
        <v>31.930481283422459</v>
      </c>
      <c r="CK28" s="28">
        <v>30.121212121212121</v>
      </c>
      <c r="CL28" s="28">
        <v>33.965909090909093</v>
      </c>
      <c r="CM28" s="25">
        <v>0.22222222222222221</v>
      </c>
      <c r="CN28" s="25">
        <v>0.4438202247191011</v>
      </c>
      <c r="CO28" s="28">
        <v>26</v>
      </c>
      <c r="CP28" s="28">
        <v>32.230337078651687</v>
      </c>
    </row>
    <row r="29" spans="1:94" x14ac:dyDescent="0.2">
      <c r="A29" s="723"/>
      <c r="B29" s="174" t="s">
        <v>449</v>
      </c>
      <c r="C29" s="175">
        <v>0.65517241379310343</v>
      </c>
      <c r="D29" s="175">
        <v>0.57073170731707323</v>
      </c>
      <c r="E29" s="175">
        <v>0.74129353233830841</v>
      </c>
      <c r="F29" s="564">
        <v>107</v>
      </c>
      <c r="G29" s="567">
        <v>0.73831775700934577</v>
      </c>
      <c r="H29" s="567">
        <v>0.6785714285714286</v>
      </c>
      <c r="I29" s="567">
        <v>0.80392156862745101</v>
      </c>
      <c r="J29" s="488">
        <v>33.765390466531443</v>
      </c>
      <c r="K29" s="488">
        <v>32.275925925925925</v>
      </c>
      <c r="L29" s="488">
        <v>35.351731601731601</v>
      </c>
      <c r="M29" s="564">
        <v>13</v>
      </c>
      <c r="N29" s="564">
        <v>94</v>
      </c>
      <c r="O29" s="567">
        <v>0.53846153846153844</v>
      </c>
      <c r="P29" s="441">
        <v>0.76595744680851063</v>
      </c>
      <c r="Q29" s="488">
        <v>28.75</v>
      </c>
      <c r="R29" s="488">
        <v>34.030858395989974</v>
      </c>
      <c r="S29" s="567">
        <v>0.79439252336448596</v>
      </c>
      <c r="T29" s="567">
        <v>0.85046728971962615</v>
      </c>
      <c r="U29" s="567">
        <v>0.86915887850467288</v>
      </c>
      <c r="V29" s="567">
        <v>0.7570093457943925</v>
      </c>
      <c r="W29" s="567">
        <v>0.76635514018691586</v>
      </c>
      <c r="X29" s="567">
        <v>0.78504672897196259</v>
      </c>
      <c r="Y29" s="567">
        <v>0.82242990654205606</v>
      </c>
      <c r="Z29" s="176">
        <v>154</v>
      </c>
      <c r="AA29" s="25">
        <v>0.66233766233766234</v>
      </c>
      <c r="AB29" s="25">
        <v>0.569620253164557</v>
      </c>
      <c r="AC29" s="25">
        <v>0.76</v>
      </c>
      <c r="AD29" s="26">
        <v>33.20779220779221</v>
      </c>
      <c r="AE29" s="26">
        <v>32.683544303797468</v>
      </c>
      <c r="AF29" s="26">
        <v>33.76</v>
      </c>
      <c r="AG29" s="27">
        <v>22</v>
      </c>
      <c r="AH29" s="27">
        <v>132</v>
      </c>
      <c r="AI29" s="25">
        <v>0.5</v>
      </c>
      <c r="AJ29" s="25">
        <v>0.68939393939393945</v>
      </c>
      <c r="AK29" s="26">
        <v>31.59090909090909</v>
      </c>
      <c r="AL29" s="26">
        <v>33.477272727272727</v>
      </c>
      <c r="AM29" s="25">
        <v>0.77272727272727271</v>
      </c>
      <c r="AN29" s="25">
        <v>0.86363636363636365</v>
      </c>
      <c r="AO29" s="25">
        <v>0.7857142857142857</v>
      </c>
      <c r="AP29" s="25">
        <v>0.67532467532467533</v>
      </c>
      <c r="AQ29" s="25">
        <v>0.74025974025974028</v>
      </c>
      <c r="AR29" s="25">
        <v>0.81168831168831168</v>
      </c>
      <c r="AS29" s="25">
        <v>0.83116883116883122</v>
      </c>
      <c r="AT29" s="176">
        <v>145</v>
      </c>
      <c r="AU29" s="25">
        <v>0.58620689655172409</v>
      </c>
      <c r="AV29" s="25">
        <v>0.48571428571428571</v>
      </c>
      <c r="AW29" s="25">
        <v>0.68</v>
      </c>
      <c r="AX29" s="26">
        <v>32.827586206896555</v>
      </c>
      <c r="AY29" s="26">
        <v>31.728571428571428</v>
      </c>
      <c r="AZ29" s="26">
        <v>33.853333333333332</v>
      </c>
      <c r="BA29" s="27">
        <v>25</v>
      </c>
      <c r="BB29" s="27">
        <v>120</v>
      </c>
      <c r="BC29" s="25">
        <v>0.44</v>
      </c>
      <c r="BD29" s="25">
        <v>0.6166666666666667</v>
      </c>
      <c r="BE29" s="26">
        <v>30.32</v>
      </c>
      <c r="BF29" s="26">
        <v>33.35</v>
      </c>
      <c r="BG29" s="25">
        <v>0.75172413793103443</v>
      </c>
      <c r="BH29" s="25">
        <v>0.82758620689655171</v>
      </c>
      <c r="BI29" s="25">
        <v>0.82758620689655171</v>
      </c>
      <c r="BJ29" s="25">
        <v>0.60689655172413792</v>
      </c>
      <c r="BK29" s="25">
        <v>0.72413793103448276</v>
      </c>
      <c r="BL29" s="25">
        <v>0.81379310344827582</v>
      </c>
      <c r="BM29" s="25">
        <v>0.82758620689655171</v>
      </c>
      <c r="BN29" s="176">
        <v>150</v>
      </c>
      <c r="BO29" s="25">
        <v>0.53333333333333333</v>
      </c>
      <c r="BP29" s="25">
        <v>0.48648648648648651</v>
      </c>
      <c r="BQ29" s="25">
        <v>0.57894736842105265</v>
      </c>
      <c r="BR29" s="26">
        <v>30.72</v>
      </c>
      <c r="BS29" s="26">
        <v>29.594594594594593</v>
      </c>
      <c r="BT29" s="26">
        <v>31.815789473684209</v>
      </c>
      <c r="BU29" s="27">
        <v>26</v>
      </c>
      <c r="BV29" s="25">
        <v>0.26923076923076922</v>
      </c>
      <c r="BW29" s="25">
        <v>0.58870967741935487</v>
      </c>
      <c r="BX29" s="26">
        <v>24.96153846153846</v>
      </c>
      <c r="BY29" s="26">
        <v>31.927419354838708</v>
      </c>
      <c r="BZ29" s="25">
        <v>0.66666666666666663</v>
      </c>
      <c r="CA29" s="25">
        <v>0.74</v>
      </c>
      <c r="CB29" s="25">
        <v>0.65333333333333332</v>
      </c>
      <c r="CC29" s="25">
        <v>0.62</v>
      </c>
      <c r="CD29" s="25">
        <v>0.64</v>
      </c>
      <c r="CE29" s="25">
        <v>0.72666666666666668</v>
      </c>
      <c r="CF29" s="25">
        <v>0.66</v>
      </c>
      <c r="CG29" s="25">
        <v>0.42465753424657532</v>
      </c>
      <c r="CH29" s="25">
        <v>0.323943661971831</v>
      </c>
      <c r="CI29" s="25">
        <v>0.52</v>
      </c>
      <c r="CJ29" s="28">
        <v>30.746575342465754</v>
      </c>
      <c r="CK29" s="28">
        <v>28.95774647887324</v>
      </c>
      <c r="CL29" s="28">
        <v>32.44</v>
      </c>
      <c r="CM29" s="25">
        <v>0.2</v>
      </c>
      <c r="CN29" s="25">
        <v>0.47107438016528924</v>
      </c>
      <c r="CO29" s="28">
        <v>26.64</v>
      </c>
      <c r="CP29" s="28">
        <v>31.595041322314049</v>
      </c>
    </row>
    <row r="30" spans="1:94" ht="15" thickBot="1" x14ac:dyDescent="0.25">
      <c r="A30" s="724"/>
      <c r="B30" s="177" t="s">
        <v>450</v>
      </c>
      <c r="C30" s="178">
        <v>0.65650969529085879</v>
      </c>
      <c r="D30" s="178">
        <v>0.57452574525745259</v>
      </c>
      <c r="E30" s="178">
        <v>0.74220963172804522</v>
      </c>
      <c r="F30" s="565">
        <v>233</v>
      </c>
      <c r="G30" s="577">
        <v>0.69098712446351929</v>
      </c>
      <c r="H30" s="577">
        <v>0.64035087719298245</v>
      </c>
      <c r="I30" s="577">
        <v>0.73949579831932777</v>
      </c>
      <c r="J30" s="578">
        <v>32.619891348869047</v>
      </c>
      <c r="K30" s="578">
        <v>32.07928259352056</v>
      </c>
      <c r="L30" s="578">
        <v>33.219275169275171</v>
      </c>
      <c r="M30" s="565">
        <v>32</v>
      </c>
      <c r="N30" s="565">
        <v>201</v>
      </c>
      <c r="O30" s="577">
        <v>0.53125</v>
      </c>
      <c r="P30" s="465">
        <v>0.71641791044776115</v>
      </c>
      <c r="Q30" s="578">
        <v>29.702499999999997</v>
      </c>
      <c r="R30" s="578">
        <v>33.119176257922589</v>
      </c>
      <c r="S30" s="577">
        <v>0.78969957081545061</v>
      </c>
      <c r="T30" s="577">
        <v>0.89699570815450647</v>
      </c>
      <c r="U30" s="577">
        <v>0.83690987124463523</v>
      </c>
      <c r="V30" s="577">
        <v>0.72532188841201717</v>
      </c>
      <c r="W30" s="577">
        <v>0.75965665236051505</v>
      </c>
      <c r="X30" s="577">
        <v>0.78969957081545061</v>
      </c>
      <c r="Y30" s="577">
        <v>0.871244635193133</v>
      </c>
      <c r="Z30" s="179">
        <v>245</v>
      </c>
      <c r="AA30" s="43">
        <v>0.65714285714285714</v>
      </c>
      <c r="AB30" s="43">
        <v>0.56204379562043794</v>
      </c>
      <c r="AC30" s="43">
        <v>0.77777777777777779</v>
      </c>
      <c r="AD30" s="44">
        <v>33.240816326530613</v>
      </c>
      <c r="AE30" s="44">
        <v>31.649635036496349</v>
      </c>
      <c r="AF30" s="44">
        <v>35.25925925925926</v>
      </c>
      <c r="AG30" s="45">
        <v>39</v>
      </c>
      <c r="AH30" s="45">
        <v>206</v>
      </c>
      <c r="AI30" s="43">
        <v>0.4358974358974359</v>
      </c>
      <c r="AJ30" s="43">
        <v>0.69902912621359226</v>
      </c>
      <c r="AK30" s="44">
        <v>28.102564102564102</v>
      </c>
      <c r="AL30" s="44">
        <v>34.213592233009706</v>
      </c>
      <c r="AM30" s="43">
        <v>0.78775510204081634</v>
      </c>
      <c r="AN30" s="43">
        <v>0.86122448979591837</v>
      </c>
      <c r="AO30" s="43">
        <v>0.80816326530612248</v>
      </c>
      <c r="AP30" s="43">
        <v>0.69795918367346943</v>
      </c>
      <c r="AQ30" s="43">
        <v>0.73061224489795917</v>
      </c>
      <c r="AR30" s="43">
        <v>0.74285714285714288</v>
      </c>
      <c r="AS30" s="43">
        <v>0.80816326530612248</v>
      </c>
      <c r="AT30" s="179">
        <v>244</v>
      </c>
      <c r="AU30" s="43">
        <v>0.62295081967213117</v>
      </c>
      <c r="AV30" s="43">
        <v>0.52542372881355937</v>
      </c>
      <c r="AW30" s="43">
        <v>0.7142857142857143</v>
      </c>
      <c r="AX30" s="44">
        <v>32.520491803278688</v>
      </c>
      <c r="AY30" s="44">
        <v>30.915254237288135</v>
      </c>
      <c r="AZ30" s="44">
        <v>34.023809523809526</v>
      </c>
      <c r="BA30" s="45">
        <v>46</v>
      </c>
      <c r="BB30" s="45">
        <v>198</v>
      </c>
      <c r="BC30" s="43">
        <v>0.47826086956521741</v>
      </c>
      <c r="BD30" s="43">
        <v>0.65656565656565657</v>
      </c>
      <c r="BE30" s="44">
        <v>29.391304347826086</v>
      </c>
      <c r="BF30" s="44">
        <v>33.247474747474747</v>
      </c>
      <c r="BG30" s="43">
        <v>0.75819672131147542</v>
      </c>
      <c r="BH30" s="43">
        <v>0.79508196721311475</v>
      </c>
      <c r="BI30" s="43">
        <v>0.79918032786885251</v>
      </c>
      <c r="BJ30" s="43">
        <v>0.6598360655737705</v>
      </c>
      <c r="BK30" s="43">
        <v>0.68032786885245899</v>
      </c>
      <c r="BL30" s="43">
        <v>0.70081967213114749</v>
      </c>
      <c r="BM30" s="43">
        <v>0.70901639344262291</v>
      </c>
      <c r="BN30" s="179">
        <v>232</v>
      </c>
      <c r="BO30" s="43">
        <v>0.53017241379310343</v>
      </c>
      <c r="BP30" s="43">
        <v>0.38333333333333336</v>
      </c>
      <c r="BQ30" s="43">
        <v>0.6875</v>
      </c>
      <c r="BR30" s="44">
        <v>32.875</v>
      </c>
      <c r="BS30" s="44">
        <v>30.483333333333334</v>
      </c>
      <c r="BT30" s="44">
        <v>35.4375</v>
      </c>
      <c r="BU30" s="45">
        <v>54</v>
      </c>
      <c r="BV30" s="43">
        <v>0.33333333333333331</v>
      </c>
      <c r="BW30" s="43">
        <v>0.5898876404494382</v>
      </c>
      <c r="BX30" s="44">
        <v>29.5</v>
      </c>
      <c r="BY30" s="44">
        <v>33.898876404494381</v>
      </c>
      <c r="BZ30" s="43">
        <v>0.69827586206896552</v>
      </c>
      <c r="CA30" s="43">
        <v>0.78448275862068961</v>
      </c>
      <c r="CB30" s="43">
        <v>0.72413793103448276</v>
      </c>
      <c r="CC30" s="43">
        <v>0.64224137931034486</v>
      </c>
      <c r="CD30" s="43">
        <v>0.67241379310344829</v>
      </c>
      <c r="CE30" s="43">
        <v>0.76724137931034486</v>
      </c>
      <c r="CF30" s="43">
        <v>0.75431034482758619</v>
      </c>
      <c r="CG30" s="43">
        <v>0.39370078740157483</v>
      </c>
      <c r="CH30" s="43">
        <v>0.25409836065573771</v>
      </c>
      <c r="CI30" s="43">
        <v>0.52272727272727271</v>
      </c>
      <c r="CJ30" s="46">
        <v>31.027559055118111</v>
      </c>
      <c r="CK30" s="46">
        <v>28.532786885245901</v>
      </c>
      <c r="CL30" s="46">
        <v>33.333333333333336</v>
      </c>
      <c r="CM30" s="43">
        <v>0.32758620689655171</v>
      </c>
      <c r="CN30" s="43">
        <v>0.41326530612244899</v>
      </c>
      <c r="CO30" s="46">
        <v>29.017241379310345</v>
      </c>
      <c r="CP30" s="46">
        <v>31.622448979591837</v>
      </c>
    </row>
    <row r="31" spans="1:94" x14ac:dyDescent="0.2">
      <c r="A31" s="722" t="s">
        <v>11</v>
      </c>
      <c r="B31" s="171" t="s">
        <v>454</v>
      </c>
      <c r="C31" s="172">
        <v>0.70232558139534884</v>
      </c>
      <c r="D31" s="172">
        <v>0.61395348837209296</v>
      </c>
      <c r="E31" s="172">
        <v>0.79069767441860461</v>
      </c>
      <c r="F31" s="574">
        <v>160</v>
      </c>
      <c r="G31" s="575">
        <v>0.65625</v>
      </c>
      <c r="H31" s="575">
        <v>0.54878048780487809</v>
      </c>
      <c r="I31" s="575">
        <v>0.76923076923076927</v>
      </c>
      <c r="J31" s="576">
        <v>32.945204254027786</v>
      </c>
      <c r="K31" s="576">
        <v>31.429373866873863</v>
      </c>
      <c r="L31" s="576">
        <v>34.596011396011399</v>
      </c>
      <c r="M31" s="574">
        <v>30</v>
      </c>
      <c r="N31" s="574">
        <v>130</v>
      </c>
      <c r="O31" s="575">
        <v>0.53333333333333333</v>
      </c>
      <c r="P31" s="462">
        <v>0.68461538461538463</v>
      </c>
      <c r="Q31" s="576">
        <v>28.922619047619051</v>
      </c>
      <c r="R31" s="576">
        <v>33.59115779645191</v>
      </c>
      <c r="S31" s="575">
        <v>0.71875</v>
      </c>
      <c r="T31" s="575">
        <v>0.8125</v>
      </c>
      <c r="U31" s="575">
        <v>0.74375000000000002</v>
      </c>
      <c r="V31" s="575">
        <v>0.66249999999999998</v>
      </c>
      <c r="W31" s="575">
        <v>0.75</v>
      </c>
      <c r="X31" s="575">
        <v>0.74375000000000002</v>
      </c>
      <c r="Y31" s="575">
        <v>0.69374999999999998</v>
      </c>
      <c r="Z31" s="173">
        <v>124</v>
      </c>
      <c r="AA31" s="39">
        <v>0.75806451612903225</v>
      </c>
      <c r="AB31" s="39">
        <v>0.64814814814814814</v>
      </c>
      <c r="AC31" s="39">
        <v>0.84285714285714286</v>
      </c>
      <c r="AD31" s="40">
        <v>35.241935483870968</v>
      </c>
      <c r="AE31" s="40">
        <v>33.574074074074076</v>
      </c>
      <c r="AF31" s="40">
        <v>36.528571428571432</v>
      </c>
      <c r="AG31" s="41">
        <v>14</v>
      </c>
      <c r="AH31" s="41">
        <v>110</v>
      </c>
      <c r="AI31" s="39">
        <v>0.6428571428571429</v>
      </c>
      <c r="AJ31" s="39">
        <v>0.77272727272727271</v>
      </c>
      <c r="AK31" s="40">
        <v>32.785714285714285</v>
      </c>
      <c r="AL31" s="40">
        <v>35.554545454545455</v>
      </c>
      <c r="AM31" s="39">
        <v>0.81451612903225812</v>
      </c>
      <c r="AN31" s="39">
        <v>0.88709677419354838</v>
      </c>
      <c r="AO31" s="39">
        <v>0.83064516129032262</v>
      </c>
      <c r="AP31" s="39">
        <v>0.7661290322580645</v>
      </c>
      <c r="AQ31" s="39">
        <v>0.79032258064516125</v>
      </c>
      <c r="AR31" s="39">
        <v>0.82258064516129037</v>
      </c>
      <c r="AS31" s="39">
        <v>0.83870967741935487</v>
      </c>
      <c r="AT31" s="173">
        <v>146</v>
      </c>
      <c r="AU31" s="39">
        <v>0.70547945205479456</v>
      </c>
      <c r="AV31" s="39">
        <v>0.65822784810126578</v>
      </c>
      <c r="AW31" s="39">
        <v>0.76119402985074625</v>
      </c>
      <c r="AX31" s="40">
        <v>33.732876712328768</v>
      </c>
      <c r="AY31" s="40">
        <v>32.329113924050631</v>
      </c>
      <c r="AZ31" s="40">
        <v>35.388059701492537</v>
      </c>
      <c r="BA31" s="41">
        <v>23</v>
      </c>
      <c r="BB31" s="41">
        <v>123</v>
      </c>
      <c r="BC31" s="39">
        <v>0.52173913043478259</v>
      </c>
      <c r="BD31" s="39">
        <v>0.73983739837398377</v>
      </c>
      <c r="BE31" s="40">
        <v>29.565217391304348</v>
      </c>
      <c r="BF31" s="40">
        <v>34.512195121951223</v>
      </c>
      <c r="BG31" s="39">
        <v>0.76027397260273977</v>
      </c>
      <c r="BH31" s="39">
        <v>0.80821917808219179</v>
      </c>
      <c r="BI31" s="39">
        <v>0.76027397260273977</v>
      </c>
      <c r="BJ31" s="39">
        <v>0.73287671232876717</v>
      </c>
      <c r="BK31" s="39">
        <v>0.73972602739726023</v>
      </c>
      <c r="BL31" s="39">
        <v>0.76712328767123283</v>
      </c>
      <c r="BM31" s="39">
        <v>0.78767123287671237</v>
      </c>
      <c r="BN31" s="173">
        <v>131</v>
      </c>
      <c r="BO31" s="39">
        <v>0.61068702290076338</v>
      </c>
      <c r="BP31" s="39">
        <v>0.55932203389830504</v>
      </c>
      <c r="BQ31" s="39">
        <v>0.65277777777777779</v>
      </c>
      <c r="BR31" s="40">
        <v>32.122137404580151</v>
      </c>
      <c r="BS31" s="40">
        <v>29.881355932203391</v>
      </c>
      <c r="BT31" s="40">
        <v>33.958333333333336</v>
      </c>
      <c r="BU31" s="41">
        <v>25</v>
      </c>
      <c r="BV31" s="39">
        <v>0.56000000000000005</v>
      </c>
      <c r="BW31" s="39">
        <v>0.62264150943396224</v>
      </c>
      <c r="BX31" s="40">
        <v>31.6</v>
      </c>
      <c r="BY31" s="40">
        <v>32.245283018867923</v>
      </c>
      <c r="BZ31" s="39">
        <v>0.67938931297709926</v>
      </c>
      <c r="CA31" s="39">
        <v>0.82442748091603058</v>
      </c>
      <c r="CB31" s="39">
        <v>0.73282442748091603</v>
      </c>
      <c r="CC31" s="39">
        <v>0.64885496183206104</v>
      </c>
      <c r="CD31" s="39">
        <v>0.6717557251908397</v>
      </c>
      <c r="CE31" s="39">
        <v>0.63358778625954193</v>
      </c>
      <c r="CF31" s="39">
        <v>0.66412213740458015</v>
      </c>
      <c r="CG31" s="39">
        <v>0.42592592592592593</v>
      </c>
      <c r="CH31" s="39">
        <v>0.33898305084745761</v>
      </c>
      <c r="CI31" s="39">
        <v>0.53061224489795922</v>
      </c>
      <c r="CJ31" s="42">
        <v>30.287037037037038</v>
      </c>
      <c r="CK31" s="42">
        <v>29.16949152542373</v>
      </c>
      <c r="CL31" s="42">
        <v>31.632653061224488</v>
      </c>
      <c r="CM31" s="39">
        <v>0.25</v>
      </c>
      <c r="CN31" s="39">
        <v>0.46590909090909088</v>
      </c>
      <c r="CO31" s="42">
        <v>27.9</v>
      </c>
      <c r="CP31" s="42">
        <v>30.829545454545453</v>
      </c>
    </row>
    <row r="32" spans="1:94" x14ac:dyDescent="0.2">
      <c r="A32" s="723"/>
      <c r="B32" s="174" t="s">
        <v>455</v>
      </c>
      <c r="C32" s="175">
        <v>0.70656370656370659</v>
      </c>
      <c r="D32" s="175">
        <v>0.6145038167938931</v>
      </c>
      <c r="E32" s="175">
        <v>0.80078125</v>
      </c>
      <c r="F32" s="564">
        <v>157</v>
      </c>
      <c r="G32" s="567">
        <v>0.76433121019108285</v>
      </c>
      <c r="H32" s="567">
        <v>0.6853932584269663</v>
      </c>
      <c r="I32" s="567">
        <v>0.86764705882352944</v>
      </c>
      <c r="J32" s="488">
        <v>34.848384489361941</v>
      </c>
      <c r="K32" s="488">
        <v>33.803274036887487</v>
      </c>
      <c r="L32" s="488">
        <v>36.199397031539888</v>
      </c>
      <c r="M32" s="564">
        <v>16</v>
      </c>
      <c r="N32" s="564">
        <v>141</v>
      </c>
      <c r="O32" s="567">
        <v>0.5625</v>
      </c>
      <c r="P32" s="441">
        <v>0.78723404255319152</v>
      </c>
      <c r="Q32" s="488">
        <v>30.633333333333336</v>
      </c>
      <c r="R32" s="488">
        <v>35.248509419716854</v>
      </c>
      <c r="S32" s="567">
        <v>0.83439490445859876</v>
      </c>
      <c r="T32" s="567">
        <v>0.91082802547770703</v>
      </c>
      <c r="U32" s="567">
        <v>0.85987261146496818</v>
      </c>
      <c r="V32" s="567">
        <v>0.77707006369426757</v>
      </c>
      <c r="W32" s="567">
        <v>0.80891719745222934</v>
      </c>
      <c r="X32" s="567">
        <v>0.85987261146496818</v>
      </c>
      <c r="Y32" s="567">
        <v>0.89171974522292996</v>
      </c>
      <c r="Z32" s="176">
        <v>190</v>
      </c>
      <c r="AA32" s="25">
        <v>0.67894736842105263</v>
      </c>
      <c r="AB32" s="25">
        <v>0.58333333333333337</v>
      </c>
      <c r="AC32" s="25">
        <v>0.75471698113207553</v>
      </c>
      <c r="AD32" s="26">
        <v>33.478947368421053</v>
      </c>
      <c r="AE32" s="26">
        <v>31.797619047619047</v>
      </c>
      <c r="AF32" s="26">
        <v>34.811320754716981</v>
      </c>
      <c r="AG32" s="27">
        <v>16</v>
      </c>
      <c r="AH32" s="27">
        <v>174</v>
      </c>
      <c r="AI32" s="25">
        <v>0.4375</v>
      </c>
      <c r="AJ32" s="25">
        <v>0.70114942528735635</v>
      </c>
      <c r="AK32" s="26">
        <v>30.8125</v>
      </c>
      <c r="AL32" s="26">
        <v>33.724137931034484</v>
      </c>
      <c r="AM32" s="25">
        <v>0.76315789473684215</v>
      </c>
      <c r="AN32" s="25">
        <v>0.79473684210526319</v>
      </c>
      <c r="AO32" s="25">
        <v>0.78947368421052633</v>
      </c>
      <c r="AP32" s="25">
        <v>0.7</v>
      </c>
      <c r="AQ32" s="25">
        <v>0.74736842105263157</v>
      </c>
      <c r="AR32" s="25">
        <v>0.80526315789473679</v>
      </c>
      <c r="AS32" s="25">
        <v>0.83157894736842108</v>
      </c>
      <c r="AT32" s="176">
        <v>171</v>
      </c>
      <c r="AU32" s="25">
        <v>0.68421052631578949</v>
      </c>
      <c r="AV32" s="25">
        <v>0.5730337078651685</v>
      </c>
      <c r="AW32" s="25">
        <v>0.80487804878048785</v>
      </c>
      <c r="AX32" s="26">
        <v>35.204678362573098</v>
      </c>
      <c r="AY32" s="26">
        <v>33.101123595505619</v>
      </c>
      <c r="AZ32" s="26">
        <v>37.487804878048777</v>
      </c>
      <c r="BA32" s="27">
        <v>20</v>
      </c>
      <c r="BB32" s="27">
        <v>151</v>
      </c>
      <c r="BC32" s="25">
        <v>0.5</v>
      </c>
      <c r="BD32" s="25">
        <v>0.70860927152317876</v>
      </c>
      <c r="BE32" s="26">
        <v>31.3</v>
      </c>
      <c r="BF32" s="26">
        <v>35.721854304635762</v>
      </c>
      <c r="BG32" s="25">
        <v>0.80116959064327486</v>
      </c>
      <c r="BH32" s="25">
        <v>0.8771929824561403</v>
      </c>
      <c r="BI32" s="25">
        <v>0.83040935672514615</v>
      </c>
      <c r="BJ32" s="25">
        <v>0.75438596491228072</v>
      </c>
      <c r="BK32" s="25">
        <v>0.79532163742690054</v>
      </c>
      <c r="BL32" s="25">
        <v>0.85380116959064323</v>
      </c>
      <c r="BM32" s="25">
        <v>0.87134502923976609</v>
      </c>
      <c r="BN32" s="176">
        <v>175</v>
      </c>
      <c r="BO32" s="25">
        <v>0.55428571428571427</v>
      </c>
      <c r="BP32" s="25">
        <v>0.50381679389312972</v>
      </c>
      <c r="BQ32" s="25">
        <v>0.70434782608695656</v>
      </c>
      <c r="BR32" s="26">
        <v>33.708571428571432</v>
      </c>
      <c r="BS32" s="26">
        <v>32.580152671755727</v>
      </c>
      <c r="BT32" s="26">
        <v>36.486956521739131</v>
      </c>
      <c r="BU32" s="27">
        <v>20</v>
      </c>
      <c r="BV32" s="25">
        <v>0.1</v>
      </c>
      <c r="BW32" s="25">
        <v>0.6415929203539823</v>
      </c>
      <c r="BX32" s="26">
        <v>28.5</v>
      </c>
      <c r="BY32" s="26">
        <v>34.929203539823007</v>
      </c>
      <c r="BZ32" s="25">
        <v>0.76571428571428568</v>
      </c>
      <c r="CA32" s="25">
        <v>0.8571428571428571</v>
      </c>
      <c r="CB32" s="25">
        <v>0.77142857142857146</v>
      </c>
      <c r="CC32" s="25">
        <v>0.68</v>
      </c>
      <c r="CD32" s="25">
        <v>0.68</v>
      </c>
      <c r="CE32" s="25">
        <v>0.82857142857142863</v>
      </c>
      <c r="CF32" s="25">
        <v>0.81714285714285717</v>
      </c>
      <c r="CG32" s="25">
        <v>0.47963800904977377</v>
      </c>
      <c r="CH32" s="25">
        <v>0.34513274336283184</v>
      </c>
      <c r="CI32" s="25">
        <v>0.62037037037037035</v>
      </c>
      <c r="CJ32" s="28">
        <v>32.402714932126699</v>
      </c>
      <c r="CK32" s="28">
        <v>29.831858407079647</v>
      </c>
      <c r="CL32" s="28">
        <v>35.092592592592595</v>
      </c>
      <c r="CM32" s="25">
        <v>8.6956521739130432E-2</v>
      </c>
      <c r="CN32" s="25">
        <v>0.5252525252525253</v>
      </c>
      <c r="CO32" s="28">
        <v>24.130434782608695</v>
      </c>
      <c r="CP32" s="28">
        <v>33.363636363636367</v>
      </c>
    </row>
    <row r="33" spans="1:94" x14ac:dyDescent="0.2">
      <c r="A33" s="723"/>
      <c r="B33" s="174" t="s">
        <v>456</v>
      </c>
      <c r="C33" s="175">
        <v>0.66194690265486722</v>
      </c>
      <c r="D33" s="175">
        <v>0.59554140127388533</v>
      </c>
      <c r="E33" s="175">
        <v>0.7450199203187251</v>
      </c>
      <c r="F33" s="564">
        <v>183</v>
      </c>
      <c r="G33" s="567">
        <v>0.65573770491803274</v>
      </c>
      <c r="H33" s="567">
        <v>0.57894736842105265</v>
      </c>
      <c r="I33" s="567">
        <v>0.73863636363636365</v>
      </c>
      <c r="J33" s="488">
        <v>32.243363123766947</v>
      </c>
      <c r="K33" s="488">
        <v>31.247081807081805</v>
      </c>
      <c r="L33" s="488">
        <v>33.080793650793652</v>
      </c>
      <c r="M33" s="564">
        <v>30</v>
      </c>
      <c r="N33" s="564">
        <v>153</v>
      </c>
      <c r="O33" s="567">
        <v>0.56666666666666665</v>
      </c>
      <c r="P33" s="441">
        <v>0.67320261437908502</v>
      </c>
      <c r="Q33" s="488">
        <v>31.158333333333339</v>
      </c>
      <c r="R33" s="488">
        <v>32.537344142785315</v>
      </c>
      <c r="S33" s="567">
        <v>0.72677595628415304</v>
      </c>
      <c r="T33" s="567">
        <v>0.80874316939890711</v>
      </c>
      <c r="U33" s="567">
        <v>0.79234972677595628</v>
      </c>
      <c r="V33" s="567">
        <v>0.68852459016393441</v>
      </c>
      <c r="W33" s="567">
        <v>0.69398907103825136</v>
      </c>
      <c r="X33" s="567">
        <v>0.70491803278688525</v>
      </c>
      <c r="Y33" s="567">
        <v>0.7595628415300546</v>
      </c>
      <c r="Z33" s="176">
        <v>200</v>
      </c>
      <c r="AA33" s="25">
        <v>0.66500000000000004</v>
      </c>
      <c r="AB33" s="25">
        <v>0.61016949152542377</v>
      </c>
      <c r="AC33" s="25">
        <v>0.74390243902439024</v>
      </c>
      <c r="AD33" s="26">
        <v>32.274999999999999</v>
      </c>
      <c r="AE33" s="26">
        <v>31.093220338983052</v>
      </c>
      <c r="AF33" s="26">
        <v>33.975609756097562</v>
      </c>
      <c r="AG33" s="27">
        <v>19</v>
      </c>
      <c r="AH33" s="27">
        <v>181</v>
      </c>
      <c r="AI33" s="25">
        <v>0.57894736842105265</v>
      </c>
      <c r="AJ33" s="25">
        <v>0.67403314917127077</v>
      </c>
      <c r="AK33" s="26">
        <v>29.789473684210527</v>
      </c>
      <c r="AL33" s="26">
        <v>32.535911602209943</v>
      </c>
      <c r="AM33" s="25">
        <v>0.745</v>
      </c>
      <c r="AN33" s="25">
        <v>0.82</v>
      </c>
      <c r="AO33" s="25">
        <v>0.79500000000000004</v>
      </c>
      <c r="AP33" s="25">
        <v>0.68</v>
      </c>
      <c r="AQ33" s="25">
        <v>0.69</v>
      </c>
      <c r="AR33" s="25">
        <v>0.72499999999999998</v>
      </c>
      <c r="AS33" s="25">
        <v>0.79500000000000004</v>
      </c>
      <c r="AT33" s="176">
        <v>182</v>
      </c>
      <c r="AU33" s="25">
        <v>0.6648351648351648</v>
      </c>
      <c r="AV33" s="25">
        <v>0.59405940594059403</v>
      </c>
      <c r="AW33" s="25">
        <v>0.75308641975308643</v>
      </c>
      <c r="AX33" s="26">
        <v>32.818681318681321</v>
      </c>
      <c r="AY33" s="26">
        <v>31.237623762376238</v>
      </c>
      <c r="AZ33" s="26">
        <v>34.790123456790127</v>
      </c>
      <c r="BA33" s="27">
        <v>25</v>
      </c>
      <c r="BB33" s="27">
        <v>157</v>
      </c>
      <c r="BC33" s="25">
        <v>0.76</v>
      </c>
      <c r="BD33" s="25">
        <v>0.64968152866242035</v>
      </c>
      <c r="BE33" s="26">
        <v>34.6</v>
      </c>
      <c r="BF33" s="26">
        <v>32.535031847133759</v>
      </c>
      <c r="BG33" s="25">
        <v>0.75274725274725274</v>
      </c>
      <c r="BH33" s="25">
        <v>0.86263736263736268</v>
      </c>
      <c r="BI33" s="25">
        <v>0.7857142857142857</v>
      </c>
      <c r="BJ33" s="25">
        <v>0.69230769230769229</v>
      </c>
      <c r="BK33" s="25">
        <v>0.73076923076923073</v>
      </c>
      <c r="BL33" s="25">
        <v>0.70879120879120883</v>
      </c>
      <c r="BM33" s="25">
        <v>0.75274725274725274</v>
      </c>
      <c r="BN33" s="176">
        <v>206</v>
      </c>
      <c r="BO33" s="25">
        <v>0.5</v>
      </c>
      <c r="BP33" s="25">
        <v>0.41489361702127658</v>
      </c>
      <c r="BQ33" s="25">
        <v>0.5714285714285714</v>
      </c>
      <c r="BR33" s="26">
        <v>30.776699029126213</v>
      </c>
      <c r="BS33" s="26">
        <v>29.446808510638299</v>
      </c>
      <c r="BT33" s="26">
        <v>31.892857142857142</v>
      </c>
      <c r="BU33" s="27">
        <v>39</v>
      </c>
      <c r="BV33" s="25">
        <v>0.33333333333333331</v>
      </c>
      <c r="BW33" s="25">
        <v>0.53892215568862278</v>
      </c>
      <c r="BX33" s="26">
        <v>28</v>
      </c>
      <c r="BY33" s="26">
        <v>31.425149700598801</v>
      </c>
      <c r="BZ33" s="25">
        <v>0.67475728155339809</v>
      </c>
      <c r="CA33" s="25">
        <v>0.79611650485436891</v>
      </c>
      <c r="CB33" s="25">
        <v>0.68446601941747576</v>
      </c>
      <c r="CC33" s="25">
        <v>0.62621359223300976</v>
      </c>
      <c r="CD33" s="25">
        <v>0.58252427184466016</v>
      </c>
      <c r="CE33" s="25">
        <v>0.66504854368932043</v>
      </c>
      <c r="CF33" s="25">
        <v>0.72815533980582525</v>
      </c>
      <c r="CG33" s="25">
        <v>0.4098360655737705</v>
      </c>
      <c r="CH33" s="25">
        <v>0.29126213592233008</v>
      </c>
      <c r="CI33" s="25">
        <v>0.5625</v>
      </c>
      <c r="CJ33" s="28">
        <v>30.513661202185791</v>
      </c>
      <c r="CK33" s="28">
        <v>28.922330097087379</v>
      </c>
      <c r="CL33" s="28">
        <v>32.5625</v>
      </c>
      <c r="CM33" s="25">
        <v>0.16666666666666666</v>
      </c>
      <c r="CN33" s="25">
        <v>0.44654088050314467</v>
      </c>
      <c r="CO33" s="28">
        <v>25.666666666666668</v>
      </c>
      <c r="CP33" s="28">
        <v>31.245283018867923</v>
      </c>
    </row>
    <row r="34" spans="1:94" x14ac:dyDescent="0.2">
      <c r="A34" s="723"/>
      <c r="B34" s="174" t="s">
        <v>457</v>
      </c>
      <c r="C34" s="175">
        <v>0.71372549019607845</v>
      </c>
      <c r="D34" s="175">
        <v>0.64843750000000011</v>
      </c>
      <c r="E34" s="175">
        <v>0.77952755905511806</v>
      </c>
      <c r="F34" s="564">
        <v>92</v>
      </c>
      <c r="G34" s="567">
        <v>0.75</v>
      </c>
      <c r="H34" s="567">
        <v>0.68888888888888888</v>
      </c>
      <c r="I34" s="567">
        <v>0.80851063829787229</v>
      </c>
      <c r="J34" s="488">
        <v>35.67037456008044</v>
      </c>
      <c r="K34" s="488">
        <v>34.657936507936512</v>
      </c>
      <c r="L34" s="488">
        <v>36.005489417989416</v>
      </c>
      <c r="M34" s="564">
        <v>2</v>
      </c>
      <c r="N34" s="564">
        <v>90</v>
      </c>
      <c r="O34" s="567">
        <v>0.5</v>
      </c>
      <c r="P34" s="441">
        <v>0.75555555555555554</v>
      </c>
      <c r="Q34" s="488">
        <v>34.5</v>
      </c>
      <c r="R34" s="488">
        <v>35.629285093990973</v>
      </c>
      <c r="S34" s="567">
        <v>0.86956521739130432</v>
      </c>
      <c r="T34" s="567">
        <v>0.91304347826086951</v>
      </c>
      <c r="U34" s="567">
        <v>0.90217391304347827</v>
      </c>
      <c r="V34" s="567">
        <v>0.77173913043478259</v>
      </c>
      <c r="W34" s="567">
        <v>0.81521739130434778</v>
      </c>
      <c r="X34" s="567">
        <v>0.91304347826086951</v>
      </c>
      <c r="Y34" s="567">
        <v>0.91304347826086951</v>
      </c>
      <c r="Z34" s="176">
        <v>91</v>
      </c>
      <c r="AA34" s="25">
        <v>0.69230769230769229</v>
      </c>
      <c r="AB34" s="25">
        <v>0.59090909090909094</v>
      </c>
      <c r="AC34" s="25">
        <v>0.78723404255319152</v>
      </c>
      <c r="AD34" s="26">
        <v>35.912087912087912</v>
      </c>
      <c r="AE34" s="26">
        <v>34.159090909090907</v>
      </c>
      <c r="AF34" s="26">
        <v>37.553191489361701</v>
      </c>
      <c r="AG34" s="27">
        <v>4</v>
      </c>
      <c r="AH34" s="27">
        <v>87</v>
      </c>
      <c r="AI34" s="25">
        <v>0.75</v>
      </c>
      <c r="AJ34" s="25">
        <v>0.68965517241379315</v>
      </c>
      <c r="AK34" s="26">
        <v>35.75</v>
      </c>
      <c r="AL34" s="26">
        <v>35.919540229885058</v>
      </c>
      <c r="AM34" s="25">
        <v>0.87912087912087911</v>
      </c>
      <c r="AN34" s="25">
        <v>0.89010989010989006</v>
      </c>
      <c r="AO34" s="25">
        <v>0.95604395604395609</v>
      </c>
      <c r="AP34" s="25">
        <v>0.70329670329670335</v>
      </c>
      <c r="AQ34" s="25">
        <v>0.74725274725274726</v>
      </c>
      <c r="AR34" s="25">
        <v>0.91208791208791207</v>
      </c>
      <c r="AS34" s="25">
        <v>0.93406593406593408</v>
      </c>
      <c r="AT34" s="176">
        <v>72</v>
      </c>
      <c r="AU34" s="25">
        <v>0.69444444444444442</v>
      </c>
      <c r="AV34" s="25">
        <v>0.66666666666666663</v>
      </c>
      <c r="AW34" s="25">
        <v>0.72727272727272729</v>
      </c>
      <c r="AX34" s="26">
        <v>35.916666666666664</v>
      </c>
      <c r="AY34" s="26">
        <v>35.641025641025642</v>
      </c>
      <c r="AZ34" s="26">
        <v>36.242424242424242</v>
      </c>
      <c r="BA34" s="27">
        <v>3</v>
      </c>
      <c r="BB34" s="27">
        <v>69</v>
      </c>
      <c r="BC34" s="25">
        <v>0.66666666666666663</v>
      </c>
      <c r="BD34" s="25">
        <v>0.69565217391304346</v>
      </c>
      <c r="BE34" s="26">
        <v>31.666666666666668</v>
      </c>
      <c r="BF34" s="26">
        <v>36.10144927536232</v>
      </c>
      <c r="BG34" s="25">
        <v>0.81944444444444442</v>
      </c>
      <c r="BH34" s="25">
        <v>0.90277777777777779</v>
      </c>
      <c r="BI34" s="25">
        <v>0.88888888888888884</v>
      </c>
      <c r="BJ34" s="25">
        <v>0.72222222222222221</v>
      </c>
      <c r="BK34" s="25">
        <v>0.77777777777777779</v>
      </c>
      <c r="BL34" s="25">
        <v>0.93055555555555558</v>
      </c>
      <c r="BM34" s="25">
        <v>0.93055555555555558</v>
      </c>
      <c r="BN34" s="176">
        <v>71</v>
      </c>
      <c r="BO34" s="25">
        <v>0.70422535211267601</v>
      </c>
      <c r="BP34" s="25">
        <v>0.50381679389312972</v>
      </c>
      <c r="BQ34" s="25">
        <v>0.70434782608695656</v>
      </c>
      <c r="BR34" s="26">
        <v>36.12676056338028</v>
      </c>
      <c r="BS34" s="26">
        <v>32.580152671755727</v>
      </c>
      <c r="BT34" s="26">
        <v>36.486956521739131</v>
      </c>
      <c r="BU34" s="27">
        <v>20</v>
      </c>
      <c r="BV34" s="25">
        <v>0.1</v>
      </c>
      <c r="BW34" s="25">
        <v>0.6415929203539823</v>
      </c>
      <c r="BX34" s="26">
        <v>28.5</v>
      </c>
      <c r="BY34" s="26">
        <v>34.929203539823007</v>
      </c>
      <c r="BZ34" s="25">
        <v>0.83098591549295775</v>
      </c>
      <c r="CA34" s="25">
        <v>0.91549295774647887</v>
      </c>
      <c r="CB34" s="25">
        <v>0.87323943661971826</v>
      </c>
      <c r="CC34" s="25">
        <v>0.76056338028169013</v>
      </c>
      <c r="CD34" s="25">
        <v>0.81690140845070425</v>
      </c>
      <c r="CE34" s="25">
        <v>0.91549295774647887</v>
      </c>
      <c r="CF34" s="25">
        <v>0.94366197183098588</v>
      </c>
      <c r="CG34" s="25">
        <v>0.47963800904977377</v>
      </c>
      <c r="CH34" s="25">
        <v>0.34513274336283184</v>
      </c>
      <c r="CI34" s="25">
        <v>0.62037037037037035</v>
      </c>
      <c r="CJ34" s="28">
        <v>32.402714932126699</v>
      </c>
      <c r="CK34" s="28">
        <v>29.831858407079647</v>
      </c>
      <c r="CL34" s="28">
        <v>35.092592592592595</v>
      </c>
      <c r="CM34" s="25">
        <v>8.6956521739130432E-2</v>
      </c>
      <c r="CN34" s="25">
        <v>0.5252525252525253</v>
      </c>
      <c r="CO34" s="28">
        <v>24.130434782608695</v>
      </c>
      <c r="CP34" s="28">
        <v>33.363636363636367</v>
      </c>
    </row>
    <row r="35" spans="1:94" x14ac:dyDescent="0.2">
      <c r="A35" s="723"/>
      <c r="B35" s="174" t="s">
        <v>458</v>
      </c>
      <c r="C35" s="175">
        <v>0.79096045197740117</v>
      </c>
      <c r="D35" s="175">
        <v>0.72661870503597115</v>
      </c>
      <c r="E35" s="175">
        <v>0.86166007905138353</v>
      </c>
      <c r="F35" s="564">
        <v>166</v>
      </c>
      <c r="G35" s="567">
        <v>0.8012048192771084</v>
      </c>
      <c r="H35" s="567">
        <v>0.7303370786516854</v>
      </c>
      <c r="I35" s="567">
        <v>0.88311688311688308</v>
      </c>
      <c r="J35" s="488">
        <v>36.639220259253797</v>
      </c>
      <c r="K35" s="488">
        <v>34.717680776014106</v>
      </c>
      <c r="L35" s="488">
        <v>38.695987654320987</v>
      </c>
      <c r="M35" s="564">
        <v>17</v>
      </c>
      <c r="N35" s="564">
        <v>149</v>
      </c>
      <c r="O35" s="567">
        <v>0.58823529411764708</v>
      </c>
      <c r="P35" s="441">
        <v>0.82550335570469802</v>
      </c>
      <c r="Q35" s="488">
        <v>30.972222222222225</v>
      </c>
      <c r="R35" s="488">
        <v>37.032049286951249</v>
      </c>
      <c r="S35" s="567">
        <v>0.90361445783132532</v>
      </c>
      <c r="T35" s="567">
        <v>0.88554216867469882</v>
      </c>
      <c r="U35" s="567">
        <v>0.91566265060240959</v>
      </c>
      <c r="V35" s="567">
        <v>0.80722891566265065</v>
      </c>
      <c r="W35" s="567">
        <v>0.83734939759036142</v>
      </c>
      <c r="X35" s="567">
        <v>0.88554216867469882</v>
      </c>
      <c r="Y35" s="567">
        <v>0.88554216867469882</v>
      </c>
      <c r="Z35" s="176">
        <v>201</v>
      </c>
      <c r="AA35" s="25">
        <v>0.8159203980099502</v>
      </c>
      <c r="AB35" s="25">
        <v>0.77272727272727271</v>
      </c>
      <c r="AC35" s="25">
        <v>0.86813186813186816</v>
      </c>
      <c r="AD35" s="26">
        <v>36.323383084577117</v>
      </c>
      <c r="AE35" s="26">
        <v>35.436363636363637</v>
      </c>
      <c r="AF35" s="26">
        <v>37.395604395604394</v>
      </c>
      <c r="AG35" s="27">
        <v>13</v>
      </c>
      <c r="AH35" s="27">
        <v>188</v>
      </c>
      <c r="AI35" s="25">
        <v>0.84615384615384615</v>
      </c>
      <c r="AJ35" s="25">
        <v>0.81382978723404253</v>
      </c>
      <c r="AK35" s="26">
        <v>32.46153846153846</v>
      </c>
      <c r="AL35" s="26">
        <v>36.590425531914896</v>
      </c>
      <c r="AM35" s="25">
        <v>0.87064676616915426</v>
      </c>
      <c r="AN35" s="25">
        <v>0.90547263681592038</v>
      </c>
      <c r="AO35" s="25">
        <v>0.89054726368159209</v>
      </c>
      <c r="AP35" s="25">
        <v>0.845771144278607</v>
      </c>
      <c r="AQ35" s="25">
        <v>0.87064676616915426</v>
      </c>
      <c r="AR35" s="25">
        <v>0.86567164179104472</v>
      </c>
      <c r="AS35" s="25">
        <v>0.88557213930348255</v>
      </c>
      <c r="AT35" s="176">
        <v>164</v>
      </c>
      <c r="AU35" s="25">
        <v>0.75</v>
      </c>
      <c r="AV35" s="25">
        <v>0.65822784810126578</v>
      </c>
      <c r="AW35" s="25">
        <v>0.83529411764705885</v>
      </c>
      <c r="AX35" s="26">
        <v>34.871951219512198</v>
      </c>
      <c r="AY35" s="26">
        <v>34.12658227848101</v>
      </c>
      <c r="AZ35" s="26">
        <v>35.564705882352939</v>
      </c>
      <c r="BA35" s="27">
        <v>16</v>
      </c>
      <c r="BB35" s="27">
        <v>148</v>
      </c>
      <c r="BC35" s="25">
        <v>0.5625</v>
      </c>
      <c r="BD35" s="25">
        <v>0.77027027027027029</v>
      </c>
      <c r="BE35" s="26">
        <v>31.4375</v>
      </c>
      <c r="BF35" s="26">
        <v>35.243243243243242</v>
      </c>
      <c r="BG35" s="25">
        <v>0.82317073170731703</v>
      </c>
      <c r="BH35" s="25">
        <v>0.8902439024390244</v>
      </c>
      <c r="BI35" s="25">
        <v>0.84756097560975607</v>
      </c>
      <c r="BJ35" s="25">
        <v>0.76219512195121952</v>
      </c>
      <c r="BK35" s="25">
        <v>0.82317073170731703</v>
      </c>
      <c r="BL35" s="25">
        <v>0.84756097560975607</v>
      </c>
      <c r="BM35" s="25">
        <v>0.86585365853658536</v>
      </c>
      <c r="BN35" s="176">
        <v>174</v>
      </c>
      <c r="BO35" s="25">
        <v>0.64367816091954022</v>
      </c>
      <c r="BP35" s="25">
        <v>0.56976744186046513</v>
      </c>
      <c r="BQ35" s="25">
        <v>0.71590909090909094</v>
      </c>
      <c r="BR35" s="26">
        <v>34.212643678160923</v>
      </c>
      <c r="BS35" s="26">
        <v>32.930232558139537</v>
      </c>
      <c r="BT35" s="26">
        <v>35.465909090909093</v>
      </c>
      <c r="BU35" s="27">
        <v>11</v>
      </c>
      <c r="BV35" s="25">
        <v>0.36363636363636365</v>
      </c>
      <c r="BW35" s="25">
        <v>0.66257668711656437</v>
      </c>
      <c r="BX35" s="26">
        <v>28.90909090909091</v>
      </c>
      <c r="BY35" s="26">
        <v>34.570552147239262</v>
      </c>
      <c r="BZ35" s="25">
        <v>0.7816091954022989</v>
      </c>
      <c r="CA35" s="25">
        <v>0.85632183908045978</v>
      </c>
      <c r="CB35" s="25">
        <v>0.82183908045977017</v>
      </c>
      <c r="CC35" s="25">
        <v>0.75287356321839083</v>
      </c>
      <c r="CD35" s="25">
        <v>0.74712643678160917</v>
      </c>
      <c r="CE35" s="25">
        <v>0.82758620689655171</v>
      </c>
      <c r="CF35" s="25">
        <v>0.89080459770114939</v>
      </c>
      <c r="CG35" s="25">
        <v>0.57692307692307687</v>
      </c>
      <c r="CH35" s="25">
        <v>0.50704225352112675</v>
      </c>
      <c r="CI35" s="25">
        <v>0.63529411764705879</v>
      </c>
      <c r="CJ35" s="28">
        <v>32.884615384615387</v>
      </c>
      <c r="CK35" s="28">
        <v>31.87323943661972</v>
      </c>
      <c r="CL35" s="28">
        <v>33.72941176470588</v>
      </c>
      <c r="CM35" s="25">
        <v>0.375</v>
      </c>
      <c r="CN35" s="25">
        <v>0.58783783783783783</v>
      </c>
      <c r="CO35" s="28">
        <v>25.875</v>
      </c>
      <c r="CP35" s="28">
        <v>33.263513513513516</v>
      </c>
    </row>
    <row r="36" spans="1:94" x14ac:dyDescent="0.2">
      <c r="A36" s="723"/>
      <c r="B36" s="174" t="s">
        <v>459</v>
      </c>
      <c r="C36" s="175">
        <v>0.74257425742574257</v>
      </c>
      <c r="D36" s="175">
        <v>0.65993265993265993</v>
      </c>
      <c r="E36" s="175">
        <v>0.82200647249190939</v>
      </c>
      <c r="F36" s="564">
        <v>204</v>
      </c>
      <c r="G36" s="567">
        <v>0.75</v>
      </c>
      <c r="H36" s="567">
        <v>0.69607843137254899</v>
      </c>
      <c r="I36" s="567">
        <v>0.80392156862745101</v>
      </c>
      <c r="J36" s="488">
        <v>34.565115028897125</v>
      </c>
      <c r="K36" s="488">
        <v>34.20891151332328</v>
      </c>
      <c r="L36" s="488">
        <v>35.099001094690742</v>
      </c>
      <c r="M36" s="564">
        <v>16</v>
      </c>
      <c r="N36" s="564">
        <v>188</v>
      </c>
      <c r="O36" s="567">
        <v>0.625</v>
      </c>
      <c r="P36" s="441">
        <v>0.76063829787234039</v>
      </c>
      <c r="Q36" s="488">
        <v>30.611111111111111</v>
      </c>
      <c r="R36" s="488">
        <v>34.873047893114865</v>
      </c>
      <c r="S36" s="567">
        <v>0.80882352941176472</v>
      </c>
      <c r="T36" s="567">
        <v>0.85784313725490191</v>
      </c>
      <c r="U36" s="567">
        <v>0.83333333333333337</v>
      </c>
      <c r="V36" s="567">
        <v>0.76470588235294112</v>
      </c>
      <c r="W36" s="567">
        <v>0.78921568627450978</v>
      </c>
      <c r="X36" s="567">
        <v>0.82843137254901966</v>
      </c>
      <c r="Y36" s="567">
        <v>0.82843137254901966</v>
      </c>
      <c r="Z36" s="176">
        <v>228</v>
      </c>
      <c r="AA36" s="25">
        <v>0.75877192982456143</v>
      </c>
      <c r="AB36" s="25">
        <v>0.69090909090909092</v>
      </c>
      <c r="AC36" s="25">
        <v>0.82203389830508478</v>
      </c>
      <c r="AD36" s="26">
        <v>34.969298245614034</v>
      </c>
      <c r="AE36" s="26">
        <v>33.672727272727272</v>
      </c>
      <c r="AF36" s="26">
        <v>36.177966101694913</v>
      </c>
      <c r="AG36" s="27">
        <v>24</v>
      </c>
      <c r="AH36" s="27">
        <v>204</v>
      </c>
      <c r="AI36" s="25">
        <v>0.5</v>
      </c>
      <c r="AJ36" s="25">
        <v>0.78921568627450978</v>
      </c>
      <c r="AK36" s="26">
        <v>30.25</v>
      </c>
      <c r="AL36" s="26">
        <v>35.524509803921568</v>
      </c>
      <c r="AM36" s="25">
        <v>0.85087719298245612</v>
      </c>
      <c r="AN36" s="25">
        <v>0.88157894736842102</v>
      </c>
      <c r="AO36" s="25">
        <v>0.85087719298245612</v>
      </c>
      <c r="AP36" s="25">
        <v>0.77192982456140347</v>
      </c>
      <c r="AQ36" s="25">
        <v>0.81578947368421051</v>
      </c>
      <c r="AR36" s="25">
        <v>0.85087719298245612</v>
      </c>
      <c r="AS36" s="25">
        <v>0.8728070175438597</v>
      </c>
      <c r="AT36" s="176">
        <v>174</v>
      </c>
      <c r="AU36" s="25">
        <v>0.71264367816091956</v>
      </c>
      <c r="AV36" s="25">
        <v>0.57647058823529407</v>
      </c>
      <c r="AW36" s="25">
        <v>0.84269662921348309</v>
      </c>
      <c r="AX36" s="26">
        <v>35.011494252873561</v>
      </c>
      <c r="AY36" s="26">
        <v>32.529411764705884</v>
      </c>
      <c r="AZ36" s="26">
        <v>37.382022471910112</v>
      </c>
      <c r="BA36" s="27">
        <v>23</v>
      </c>
      <c r="BB36" s="27">
        <v>151</v>
      </c>
      <c r="BC36" s="25">
        <v>0.52173913043478259</v>
      </c>
      <c r="BD36" s="25">
        <v>0.74172185430463577</v>
      </c>
      <c r="BE36" s="26">
        <v>29.347826086956523</v>
      </c>
      <c r="BF36" s="26">
        <v>35.87417218543046</v>
      </c>
      <c r="BG36" s="25">
        <v>0.83333333333333337</v>
      </c>
      <c r="BH36" s="25">
        <v>0.86206896551724133</v>
      </c>
      <c r="BI36" s="25">
        <v>0.84482758620689657</v>
      </c>
      <c r="BJ36" s="25">
        <v>0.74712643678160917</v>
      </c>
      <c r="BK36" s="25">
        <v>0.81034482758620685</v>
      </c>
      <c r="BL36" s="25">
        <v>0.82183908045977017</v>
      </c>
      <c r="BM36" s="25">
        <v>0.86781609195402298</v>
      </c>
      <c r="BN36" s="176">
        <v>187</v>
      </c>
      <c r="BO36" s="25">
        <v>0.6737967914438503</v>
      </c>
      <c r="BP36" s="25">
        <v>0.625</v>
      </c>
      <c r="BQ36" s="25">
        <v>0.72527472527472525</v>
      </c>
      <c r="BR36" s="26">
        <v>34.240641711229948</v>
      </c>
      <c r="BS36" s="26">
        <v>32.78125</v>
      </c>
      <c r="BT36" s="26">
        <v>35.780219780219781</v>
      </c>
      <c r="BU36" s="27">
        <v>27</v>
      </c>
      <c r="BV36" s="25">
        <v>0.44444444444444442</v>
      </c>
      <c r="BW36" s="25">
        <v>0.71250000000000002</v>
      </c>
      <c r="BX36" s="26">
        <v>28.592592592592592</v>
      </c>
      <c r="BY36" s="26">
        <v>35.193750000000001</v>
      </c>
      <c r="BZ36" s="25">
        <v>0.79679144385026734</v>
      </c>
      <c r="CA36" s="25">
        <v>0.83957219251336901</v>
      </c>
      <c r="CB36" s="25">
        <v>0.78609625668449201</v>
      </c>
      <c r="CC36" s="25">
        <v>0.76470588235294112</v>
      </c>
      <c r="CD36" s="25">
        <v>0.78074866310160429</v>
      </c>
      <c r="CE36" s="25">
        <v>0.80748663101604279</v>
      </c>
      <c r="CF36" s="25">
        <v>0.83957219251336901</v>
      </c>
      <c r="CG36" s="25">
        <v>0.5</v>
      </c>
      <c r="CH36" s="25">
        <v>0.39560439560439559</v>
      </c>
      <c r="CI36" s="25">
        <v>0.61728395061728392</v>
      </c>
      <c r="CJ36" s="28">
        <v>32.546511627906973</v>
      </c>
      <c r="CK36" s="28">
        <v>30.560439560439562</v>
      </c>
      <c r="CL36" s="28">
        <v>34.777777777777779</v>
      </c>
      <c r="CM36" s="25">
        <v>0.3235294117647059</v>
      </c>
      <c r="CN36" s="25">
        <v>0.54347826086956519</v>
      </c>
      <c r="CO36" s="28">
        <v>28.588235294117649</v>
      </c>
      <c r="CP36" s="28">
        <v>33.521739130434781</v>
      </c>
    </row>
    <row r="37" spans="1:94" x14ac:dyDescent="0.2">
      <c r="A37" s="723"/>
      <c r="B37" s="174" t="s">
        <v>460</v>
      </c>
      <c r="C37" s="175">
        <v>0.66964285714285721</v>
      </c>
      <c r="D37" s="175">
        <v>0.61458333333333337</v>
      </c>
      <c r="E37" s="175">
        <v>0.7279411764705882</v>
      </c>
      <c r="F37" s="564">
        <v>208</v>
      </c>
      <c r="G37" s="567">
        <v>0.68269230769230771</v>
      </c>
      <c r="H37" s="567">
        <v>0.6228070175438597</v>
      </c>
      <c r="I37" s="567">
        <v>0.75531914893617025</v>
      </c>
      <c r="J37" s="488">
        <v>33.272004426683424</v>
      </c>
      <c r="K37" s="488">
        <v>32.538907423457509</v>
      </c>
      <c r="L37" s="488">
        <v>34.18279255466755</v>
      </c>
      <c r="M37" s="564">
        <v>32</v>
      </c>
      <c r="N37" s="564">
        <v>176</v>
      </c>
      <c r="O37" s="567">
        <v>0.59375</v>
      </c>
      <c r="P37" s="441">
        <v>0.69886363636363635</v>
      </c>
      <c r="Q37" s="488">
        <v>29.212121212121215</v>
      </c>
      <c r="R37" s="488">
        <v>33.719054246192407</v>
      </c>
      <c r="S37" s="567">
        <v>0.76923076923076927</v>
      </c>
      <c r="T37" s="567">
        <v>0.84615384615384615</v>
      </c>
      <c r="U37" s="567">
        <v>0.82211538461538458</v>
      </c>
      <c r="V37" s="567">
        <v>0.69711538461538458</v>
      </c>
      <c r="W37" s="567">
        <v>0.75</v>
      </c>
      <c r="X37" s="567">
        <v>0.8125</v>
      </c>
      <c r="Y37" s="567">
        <v>0.875</v>
      </c>
      <c r="Z37" s="176">
        <v>180</v>
      </c>
      <c r="AA37" s="25">
        <v>0.68333333333333335</v>
      </c>
      <c r="AB37" s="25">
        <v>0.65625</v>
      </c>
      <c r="AC37" s="25">
        <v>0.7142857142857143</v>
      </c>
      <c r="AD37" s="26">
        <v>33.177777777777777</v>
      </c>
      <c r="AE37" s="26">
        <v>33.177083333333336</v>
      </c>
      <c r="AF37" s="26">
        <v>33.178571428571431</v>
      </c>
      <c r="AG37" s="27">
        <v>20</v>
      </c>
      <c r="AH37" s="27">
        <v>160</v>
      </c>
      <c r="AI37" s="25">
        <v>0.55000000000000004</v>
      </c>
      <c r="AJ37" s="25">
        <v>0.7</v>
      </c>
      <c r="AK37" s="26">
        <v>31.25</v>
      </c>
      <c r="AL37" s="26">
        <v>33.418750000000003</v>
      </c>
      <c r="AM37" s="25">
        <v>0.76666666666666672</v>
      </c>
      <c r="AN37" s="25">
        <v>0.8666666666666667</v>
      </c>
      <c r="AO37" s="25">
        <v>0.83888888888888891</v>
      </c>
      <c r="AP37" s="25">
        <v>0.71111111111111114</v>
      </c>
      <c r="AQ37" s="25">
        <v>0.76666666666666672</v>
      </c>
      <c r="AR37" s="25">
        <v>0.78888888888888886</v>
      </c>
      <c r="AS37" s="25">
        <v>0.8666666666666667</v>
      </c>
      <c r="AT37" s="176">
        <v>172</v>
      </c>
      <c r="AU37" s="25">
        <v>0.63953488372093026</v>
      </c>
      <c r="AV37" s="25">
        <v>0.55128205128205132</v>
      </c>
      <c r="AW37" s="25">
        <v>0.71276595744680848</v>
      </c>
      <c r="AX37" s="26">
        <v>33.191860465116278</v>
      </c>
      <c r="AY37" s="26">
        <v>32.53846153846154</v>
      </c>
      <c r="AZ37" s="26">
        <v>33.734042553191486</v>
      </c>
      <c r="BA37" s="27">
        <v>16</v>
      </c>
      <c r="BB37" s="27">
        <v>156</v>
      </c>
      <c r="BC37" s="25">
        <v>0.5</v>
      </c>
      <c r="BD37" s="25">
        <v>0.65384615384615385</v>
      </c>
      <c r="BE37" s="26">
        <v>31</v>
      </c>
      <c r="BF37" s="26">
        <v>33.416666666666664</v>
      </c>
      <c r="BG37" s="25">
        <v>0.73255813953488369</v>
      </c>
      <c r="BH37" s="25">
        <v>0.90697674418604646</v>
      </c>
      <c r="BI37" s="25">
        <v>0.77906976744186052</v>
      </c>
      <c r="BJ37" s="25">
        <v>0.69767441860465118</v>
      </c>
      <c r="BK37" s="25">
        <v>0.70348837209302328</v>
      </c>
      <c r="BL37" s="25">
        <v>0.7558139534883721</v>
      </c>
      <c r="BM37" s="25">
        <v>0.79069767441860461</v>
      </c>
      <c r="BN37" s="176">
        <v>179</v>
      </c>
      <c r="BO37" s="25">
        <v>0.53631284916201116</v>
      </c>
      <c r="BP37" s="25">
        <v>0.46666666666666667</v>
      </c>
      <c r="BQ37" s="25">
        <v>0.6067415730337079</v>
      </c>
      <c r="BR37" s="26">
        <v>32.368715083798882</v>
      </c>
      <c r="BS37" s="26">
        <v>31.266666666666666</v>
      </c>
      <c r="BT37" s="26">
        <v>33.483146067415731</v>
      </c>
      <c r="BU37" s="27">
        <v>21</v>
      </c>
      <c r="BV37" s="25">
        <v>0.42857142857142855</v>
      </c>
      <c r="BW37" s="25">
        <v>0.55063291139240511</v>
      </c>
      <c r="BX37" s="26">
        <v>30.714285714285715</v>
      </c>
      <c r="BY37" s="26">
        <v>32.588607594936711</v>
      </c>
      <c r="BZ37" s="25">
        <v>0.6983240223463687</v>
      </c>
      <c r="CA37" s="25">
        <v>0.82681564245810057</v>
      </c>
      <c r="CB37" s="25">
        <v>0.75977653631284914</v>
      </c>
      <c r="CC37" s="25">
        <v>0.63128491620111726</v>
      </c>
      <c r="CD37" s="25">
        <v>0.62011173184357538</v>
      </c>
      <c r="CE37" s="25">
        <v>0.75418994413407825</v>
      </c>
      <c r="CF37" s="25">
        <v>0.74860335195530725</v>
      </c>
      <c r="CG37" s="25">
        <v>0.48404255319148937</v>
      </c>
      <c r="CH37" s="25">
        <v>0.33333333333333331</v>
      </c>
      <c r="CI37" s="25">
        <v>0.60576923076923073</v>
      </c>
      <c r="CJ37" s="28">
        <v>29.819148936170212</v>
      </c>
      <c r="CK37" s="28">
        <v>27.428571428571427</v>
      </c>
      <c r="CL37" s="28">
        <v>31.75</v>
      </c>
      <c r="CM37" s="25">
        <v>0.3902439024390244</v>
      </c>
      <c r="CN37" s="25">
        <v>0.51020408163265307</v>
      </c>
      <c r="CO37" s="28">
        <v>27.512195121951219</v>
      </c>
      <c r="CP37" s="28">
        <v>30.462585034013607</v>
      </c>
    </row>
    <row r="38" spans="1:94" ht="15" thickBot="1" x14ac:dyDescent="0.25">
      <c r="A38" s="724"/>
      <c r="B38" s="177" t="s">
        <v>461</v>
      </c>
      <c r="C38" s="178">
        <v>0.69942196531791911</v>
      </c>
      <c r="D38" s="178">
        <v>0.65053763440860224</v>
      </c>
      <c r="E38" s="178">
        <v>0.75624999999999998</v>
      </c>
      <c r="F38" s="565">
        <v>123</v>
      </c>
      <c r="G38" s="577">
        <v>0.71544715447154472</v>
      </c>
      <c r="H38" s="577">
        <v>0.640625</v>
      </c>
      <c r="I38" s="577">
        <v>0.79661016949152541</v>
      </c>
      <c r="J38" s="578">
        <v>34.880434782608695</v>
      </c>
      <c r="K38" s="578">
        <v>33.589458494721654</v>
      </c>
      <c r="L38" s="578">
        <v>36.973283858998137</v>
      </c>
      <c r="M38" s="565">
        <v>8</v>
      </c>
      <c r="N38" s="565">
        <v>115</v>
      </c>
      <c r="O38" s="577">
        <v>0.5</v>
      </c>
      <c r="P38" s="465">
        <v>0.73043478260869565</v>
      </c>
      <c r="Q38" s="578">
        <v>32.466666666666669</v>
      </c>
      <c r="R38" s="578">
        <v>35.07930523137896</v>
      </c>
      <c r="S38" s="577">
        <v>0.82113821138211385</v>
      </c>
      <c r="T38" s="577">
        <v>0.86991869918699183</v>
      </c>
      <c r="U38" s="577">
        <v>0.86178861788617889</v>
      </c>
      <c r="V38" s="577">
        <v>0.74796747967479671</v>
      </c>
      <c r="W38" s="577">
        <v>0.80487804878048785</v>
      </c>
      <c r="X38" s="577">
        <v>0.86178861788617889</v>
      </c>
      <c r="Y38" s="577">
        <v>0.89430894308943087</v>
      </c>
      <c r="Z38" s="179">
        <v>115</v>
      </c>
      <c r="AA38" s="43">
        <v>0.68695652173913047</v>
      </c>
      <c r="AB38" s="43">
        <v>0.65517241379310343</v>
      </c>
      <c r="AC38" s="43">
        <v>0.7192982456140351</v>
      </c>
      <c r="AD38" s="44">
        <v>34.860869565217392</v>
      </c>
      <c r="AE38" s="44">
        <v>34.051724137931032</v>
      </c>
      <c r="AF38" s="44">
        <v>35.684210526315788</v>
      </c>
      <c r="AG38" s="45">
        <v>11</v>
      </c>
      <c r="AH38" s="45">
        <v>104</v>
      </c>
      <c r="AI38" s="43">
        <v>0.45454545454545453</v>
      </c>
      <c r="AJ38" s="43">
        <v>0.71153846153846156</v>
      </c>
      <c r="AK38" s="44">
        <v>31.545454545454547</v>
      </c>
      <c r="AL38" s="44">
        <v>35.21153846153846</v>
      </c>
      <c r="AM38" s="43">
        <v>0.87826086956521743</v>
      </c>
      <c r="AN38" s="43">
        <v>0.91304347826086951</v>
      </c>
      <c r="AO38" s="43">
        <v>0.86086956521739133</v>
      </c>
      <c r="AP38" s="43">
        <v>0.73913043478260865</v>
      </c>
      <c r="AQ38" s="43">
        <v>0.79130434782608694</v>
      </c>
      <c r="AR38" s="43">
        <v>0.87826086956521743</v>
      </c>
      <c r="AS38" s="43">
        <v>0.83478260869565213</v>
      </c>
      <c r="AT38" s="179">
        <v>108</v>
      </c>
      <c r="AU38" s="43">
        <v>0.69444444444444442</v>
      </c>
      <c r="AV38" s="43">
        <v>0.65625</v>
      </c>
      <c r="AW38" s="43">
        <v>0.75</v>
      </c>
      <c r="AX38" s="44">
        <v>34.5</v>
      </c>
      <c r="AY38" s="44">
        <v>34.03125</v>
      </c>
      <c r="AZ38" s="44">
        <v>35.18181818181818</v>
      </c>
      <c r="BA38" s="45">
        <v>6</v>
      </c>
      <c r="BB38" s="45">
        <v>102</v>
      </c>
      <c r="BC38" s="43">
        <v>0.5</v>
      </c>
      <c r="BD38" s="43">
        <v>0.70588235294117652</v>
      </c>
      <c r="BE38" s="44">
        <v>28.166666666666668</v>
      </c>
      <c r="BF38" s="44">
        <v>34.872549019607845</v>
      </c>
      <c r="BG38" s="43">
        <v>0.87037037037037035</v>
      </c>
      <c r="BH38" s="43">
        <v>0.91666666666666663</v>
      </c>
      <c r="BI38" s="43">
        <v>0.89814814814814814</v>
      </c>
      <c r="BJ38" s="43">
        <v>0.7407407407407407</v>
      </c>
      <c r="BK38" s="43">
        <v>0.81481481481481477</v>
      </c>
      <c r="BL38" s="43">
        <v>0.90740740740740744</v>
      </c>
      <c r="BM38" s="43">
        <v>0.90740740740740744</v>
      </c>
      <c r="BN38" s="179">
        <v>119</v>
      </c>
      <c r="BO38" s="43">
        <v>0.6470588235294118</v>
      </c>
      <c r="BP38" s="43">
        <v>0.52631578947368418</v>
      </c>
      <c r="BQ38" s="43">
        <v>0.75806451612903225</v>
      </c>
      <c r="BR38" s="44">
        <v>33.857142857142854</v>
      </c>
      <c r="BS38" s="44">
        <v>32.719298245614034</v>
      </c>
      <c r="BT38" s="44">
        <v>34.903225806451616</v>
      </c>
      <c r="BU38" s="45">
        <v>9</v>
      </c>
      <c r="BV38" s="43">
        <v>0.55555555555555558</v>
      </c>
      <c r="BW38" s="43">
        <v>0.65454545454545454</v>
      </c>
      <c r="BX38" s="44">
        <v>31.444444444444443</v>
      </c>
      <c r="BY38" s="44">
        <v>34.054545454545455</v>
      </c>
      <c r="BZ38" s="43">
        <v>0.78991596638655459</v>
      </c>
      <c r="CA38" s="43">
        <v>0.87394957983193278</v>
      </c>
      <c r="CB38" s="43">
        <v>0.81512605042016806</v>
      </c>
      <c r="CC38" s="43">
        <v>0.73949579831932777</v>
      </c>
      <c r="CD38" s="43">
        <v>0.77310924369747902</v>
      </c>
      <c r="CE38" s="43">
        <v>0.84873949579831931</v>
      </c>
      <c r="CF38" s="43">
        <v>0.88235294117647056</v>
      </c>
      <c r="CG38" s="43">
        <v>0.52777777777777779</v>
      </c>
      <c r="CH38" s="43">
        <v>0.43396226415094341</v>
      </c>
      <c r="CI38" s="43">
        <v>0.61818181818181817</v>
      </c>
      <c r="CJ38" s="46">
        <v>33.083333333333336</v>
      </c>
      <c r="CK38" s="46">
        <v>31.09433962264151</v>
      </c>
      <c r="CL38" s="46">
        <v>35</v>
      </c>
      <c r="CM38" s="43">
        <v>0.125</v>
      </c>
      <c r="CN38" s="43">
        <v>0.56000000000000005</v>
      </c>
      <c r="CO38" s="46">
        <v>26.625</v>
      </c>
      <c r="CP38" s="46">
        <v>33.6</v>
      </c>
    </row>
    <row r="39" spans="1:94" x14ac:dyDescent="0.2">
      <c r="A39" s="722" t="s">
        <v>12</v>
      </c>
      <c r="B39" s="171" t="s">
        <v>462</v>
      </c>
      <c r="C39" s="172">
        <v>0.76826196473551633</v>
      </c>
      <c r="D39" s="172">
        <v>0.69377990430622005</v>
      </c>
      <c r="E39" s="172">
        <v>0.85106382978723416</v>
      </c>
      <c r="F39" s="574">
        <v>137</v>
      </c>
      <c r="G39" s="575">
        <v>0.81751824817518248</v>
      </c>
      <c r="H39" s="575">
        <v>0.68333333333333335</v>
      </c>
      <c r="I39" s="575">
        <v>0.92207792207792205</v>
      </c>
      <c r="J39" s="576">
        <v>35.932964094728803</v>
      </c>
      <c r="K39" s="576">
        <v>33.584847535505432</v>
      </c>
      <c r="L39" s="576">
        <v>37.328722527472522</v>
      </c>
      <c r="M39" s="574">
        <v>5</v>
      </c>
      <c r="N39" s="574">
        <v>132</v>
      </c>
      <c r="O39" s="575">
        <v>0.8</v>
      </c>
      <c r="P39" s="462">
        <v>0.81818181818181823</v>
      </c>
      <c r="Q39" s="576">
        <v>34.75</v>
      </c>
      <c r="R39" s="576">
        <v>35.951379013143715</v>
      </c>
      <c r="S39" s="575">
        <v>0.89051094890510951</v>
      </c>
      <c r="T39" s="575">
        <v>0.91240875912408759</v>
      </c>
      <c r="U39" s="575">
        <v>0.94160583941605835</v>
      </c>
      <c r="V39" s="575">
        <v>0.83941605839416056</v>
      </c>
      <c r="W39" s="575">
        <v>0.84671532846715325</v>
      </c>
      <c r="X39" s="575">
        <v>0.92700729927007297</v>
      </c>
      <c r="Y39" s="575">
        <v>0.9051094890510949</v>
      </c>
      <c r="Z39" s="173">
        <v>133</v>
      </c>
      <c r="AA39" s="39">
        <v>0.78947368421052633</v>
      </c>
      <c r="AB39" s="39">
        <v>0.72857142857142854</v>
      </c>
      <c r="AC39" s="39">
        <v>0.8571428571428571</v>
      </c>
      <c r="AD39" s="40">
        <v>36.503759398496243</v>
      </c>
      <c r="AE39" s="40">
        <v>36.514285714285712</v>
      </c>
      <c r="AF39" s="40">
        <v>36.492063492063494</v>
      </c>
      <c r="AG39" s="41">
        <v>10</v>
      </c>
      <c r="AH39" s="41">
        <v>123</v>
      </c>
      <c r="AI39" s="39">
        <v>0.5</v>
      </c>
      <c r="AJ39" s="39">
        <v>0.81300813008130079</v>
      </c>
      <c r="AK39" s="40">
        <v>32.700000000000003</v>
      </c>
      <c r="AL39" s="40">
        <v>36.8130081300813</v>
      </c>
      <c r="AM39" s="39">
        <v>0.88721804511278191</v>
      </c>
      <c r="AN39" s="39">
        <v>0.93984962406015038</v>
      </c>
      <c r="AO39" s="39">
        <v>0.90225563909774431</v>
      </c>
      <c r="AP39" s="39">
        <v>0.84210526315789469</v>
      </c>
      <c r="AQ39" s="39">
        <v>0.8571428571428571</v>
      </c>
      <c r="AR39" s="39">
        <v>0.90225563909774431</v>
      </c>
      <c r="AS39" s="39">
        <v>0.87969924812030076</v>
      </c>
      <c r="AT39" s="173">
        <v>127</v>
      </c>
      <c r="AU39" s="39">
        <v>0.69291338582677164</v>
      </c>
      <c r="AV39" s="39">
        <v>0.67088607594936711</v>
      </c>
      <c r="AW39" s="39">
        <v>0.72916666666666663</v>
      </c>
      <c r="AX39" s="40">
        <v>36.708661417322837</v>
      </c>
      <c r="AY39" s="40">
        <v>35.924050632911396</v>
      </c>
      <c r="AZ39" s="40">
        <v>38</v>
      </c>
      <c r="BA39" s="41">
        <v>8</v>
      </c>
      <c r="BB39" s="41">
        <v>119</v>
      </c>
      <c r="BC39" s="39">
        <v>0.25</v>
      </c>
      <c r="BD39" s="39">
        <v>0.72268907563025209</v>
      </c>
      <c r="BE39" s="40">
        <v>27.5</v>
      </c>
      <c r="BF39" s="40">
        <v>37.327731092436977</v>
      </c>
      <c r="BG39" s="39">
        <v>0.87401574803149606</v>
      </c>
      <c r="BH39" s="39">
        <v>0.93700787401574803</v>
      </c>
      <c r="BI39" s="39">
        <v>0.88976377952755903</v>
      </c>
      <c r="BJ39" s="39">
        <v>0.74015748031496065</v>
      </c>
      <c r="BK39" s="39">
        <v>0.79527559055118113</v>
      </c>
      <c r="BL39" s="39">
        <v>0.94488188976377951</v>
      </c>
      <c r="BM39" s="39">
        <v>0.96062992125984248</v>
      </c>
      <c r="BN39" s="173">
        <v>115</v>
      </c>
      <c r="BO39" s="39">
        <v>0.73913043478260865</v>
      </c>
      <c r="BP39" s="39">
        <v>0.65454545454545454</v>
      </c>
      <c r="BQ39" s="39">
        <v>0.81666666666666665</v>
      </c>
      <c r="BR39" s="40">
        <v>37.504347826086956</v>
      </c>
      <c r="BS39" s="40">
        <v>36.054545454545455</v>
      </c>
      <c r="BT39" s="40">
        <v>38.833333333333336</v>
      </c>
      <c r="BU39" s="41">
        <v>5</v>
      </c>
      <c r="BV39" s="39">
        <v>0.6</v>
      </c>
      <c r="BW39" s="39">
        <v>0.74545454545454548</v>
      </c>
      <c r="BX39" s="40">
        <v>34.200000000000003</v>
      </c>
      <c r="BY39" s="40">
        <v>37.654545454545456</v>
      </c>
      <c r="BZ39" s="39">
        <v>0.88695652173913042</v>
      </c>
      <c r="CA39" s="39">
        <v>0.95652173913043481</v>
      </c>
      <c r="CB39" s="39">
        <v>0.92173913043478262</v>
      </c>
      <c r="CC39" s="39">
        <v>0.81739130434782614</v>
      </c>
      <c r="CD39" s="39">
        <v>0.80869565217391304</v>
      </c>
      <c r="CE39" s="39">
        <v>0.9652173913043478</v>
      </c>
      <c r="CF39" s="39">
        <v>0.9652173913043478</v>
      </c>
      <c r="CG39" s="39">
        <v>0.55371900826446285</v>
      </c>
      <c r="CH39" s="39">
        <v>0.42253521126760563</v>
      </c>
      <c r="CI39" s="39">
        <v>0.74</v>
      </c>
      <c r="CJ39" s="42">
        <v>35.02479338842975</v>
      </c>
      <c r="CK39" s="42">
        <v>32.732394366197184</v>
      </c>
      <c r="CL39" s="42">
        <v>38.28</v>
      </c>
      <c r="CM39" s="39">
        <v>0.16666666666666666</v>
      </c>
      <c r="CN39" s="39">
        <v>0.57391304347826089</v>
      </c>
      <c r="CO39" s="42">
        <v>29.5</v>
      </c>
      <c r="CP39" s="42">
        <v>35.313043478260873</v>
      </c>
    </row>
    <row r="40" spans="1:94" x14ac:dyDescent="0.2">
      <c r="A40" s="723"/>
      <c r="B40" s="174" t="s">
        <v>463</v>
      </c>
      <c r="C40" s="175">
        <v>0.73063973063973064</v>
      </c>
      <c r="D40" s="175">
        <v>0.63636363636363635</v>
      </c>
      <c r="E40" s="175">
        <v>0.81818181818181812</v>
      </c>
      <c r="F40" s="564">
        <v>114</v>
      </c>
      <c r="G40" s="567">
        <v>0.72807017543859653</v>
      </c>
      <c r="H40" s="567">
        <v>0.59615384615384615</v>
      </c>
      <c r="I40" s="567">
        <v>0.83870967741935487</v>
      </c>
      <c r="J40" s="488">
        <v>34.419884620514878</v>
      </c>
      <c r="K40" s="488">
        <v>32.831349206349209</v>
      </c>
      <c r="L40" s="488">
        <v>35.867692228406511</v>
      </c>
      <c r="M40" s="564">
        <v>6</v>
      </c>
      <c r="N40" s="564">
        <v>108</v>
      </c>
      <c r="O40" s="567">
        <v>0.5</v>
      </c>
      <c r="P40" s="441">
        <v>0.7407407407407407</v>
      </c>
      <c r="Q40" s="488">
        <v>29.2</v>
      </c>
      <c r="R40" s="488">
        <v>34.81547619047619</v>
      </c>
      <c r="S40" s="567">
        <v>0.85087719298245612</v>
      </c>
      <c r="T40" s="567">
        <v>0.85964912280701755</v>
      </c>
      <c r="U40" s="567">
        <v>0.85087719298245612</v>
      </c>
      <c r="V40" s="567">
        <v>0.74561403508771928</v>
      </c>
      <c r="W40" s="567">
        <v>0.79824561403508776</v>
      </c>
      <c r="X40" s="567">
        <v>0.8771929824561403</v>
      </c>
      <c r="Y40" s="567">
        <v>0.89473684210526316</v>
      </c>
      <c r="Z40" s="176">
        <v>100</v>
      </c>
      <c r="AA40" s="25">
        <v>0.76</v>
      </c>
      <c r="AB40" s="25">
        <v>0.7</v>
      </c>
      <c r="AC40" s="25">
        <v>0.82</v>
      </c>
      <c r="AD40" s="26">
        <v>34.83</v>
      </c>
      <c r="AE40" s="26">
        <v>33.74</v>
      </c>
      <c r="AF40" s="26">
        <v>35.92</v>
      </c>
      <c r="AG40" s="27">
        <v>7</v>
      </c>
      <c r="AH40" s="27">
        <v>93</v>
      </c>
      <c r="AI40" s="25">
        <v>0.8571428571428571</v>
      </c>
      <c r="AJ40" s="25">
        <v>0.75268817204301075</v>
      </c>
      <c r="AK40" s="26">
        <v>36</v>
      </c>
      <c r="AL40" s="26">
        <v>34.741935483870968</v>
      </c>
      <c r="AM40" s="25">
        <v>0.89</v>
      </c>
      <c r="AN40" s="25">
        <v>0.9</v>
      </c>
      <c r="AO40" s="25">
        <v>0.9</v>
      </c>
      <c r="AP40" s="25">
        <v>0.76</v>
      </c>
      <c r="AQ40" s="25">
        <v>0.88</v>
      </c>
      <c r="AR40" s="25">
        <v>0.94</v>
      </c>
      <c r="AS40" s="25">
        <v>0.96</v>
      </c>
      <c r="AT40" s="176">
        <v>83</v>
      </c>
      <c r="AU40" s="25">
        <v>0.6987951807228916</v>
      </c>
      <c r="AV40" s="25">
        <v>0.6097560975609756</v>
      </c>
      <c r="AW40" s="25">
        <v>0.7857142857142857</v>
      </c>
      <c r="AX40" s="26">
        <v>35.614457831325304</v>
      </c>
      <c r="AY40" s="26">
        <v>34.390243902439025</v>
      </c>
      <c r="AZ40" s="26">
        <v>36.80952380952381</v>
      </c>
      <c r="BA40" s="27">
        <v>6</v>
      </c>
      <c r="BB40" s="27">
        <v>77</v>
      </c>
      <c r="BC40" s="25">
        <v>0.5</v>
      </c>
      <c r="BD40" s="25">
        <v>0.7142857142857143</v>
      </c>
      <c r="BE40" s="26">
        <v>30.833333333333332</v>
      </c>
      <c r="BF40" s="26">
        <v>35.987012987012989</v>
      </c>
      <c r="BG40" s="25">
        <v>0.84337349397590367</v>
      </c>
      <c r="BH40" s="25">
        <v>0.87951807228915657</v>
      </c>
      <c r="BI40" s="25">
        <v>0.91566265060240959</v>
      </c>
      <c r="BJ40" s="25">
        <v>0.77108433734939763</v>
      </c>
      <c r="BK40" s="25">
        <v>0.77108433734939763</v>
      </c>
      <c r="BL40" s="25">
        <v>0.91566265060240959</v>
      </c>
      <c r="BM40" s="25">
        <v>0.93975903614457834</v>
      </c>
      <c r="BN40" s="176">
        <v>103</v>
      </c>
      <c r="BO40" s="25">
        <v>0.60194174757281549</v>
      </c>
      <c r="BP40" s="25">
        <v>0.54385964912280704</v>
      </c>
      <c r="BQ40" s="25">
        <v>0.67391304347826086</v>
      </c>
      <c r="BR40" s="26">
        <v>34.932038834951456</v>
      </c>
      <c r="BS40" s="26">
        <v>34.280701754385966</v>
      </c>
      <c r="BT40" s="26">
        <v>35.739130434782609</v>
      </c>
      <c r="BU40" s="27">
        <v>7</v>
      </c>
      <c r="BV40" s="25">
        <v>0.2857142857142857</v>
      </c>
      <c r="BW40" s="25">
        <v>0.625</v>
      </c>
      <c r="BX40" s="26">
        <v>33.857142857142854</v>
      </c>
      <c r="BY40" s="26">
        <v>35.010416666666664</v>
      </c>
      <c r="BZ40" s="25">
        <v>0.88349514563106801</v>
      </c>
      <c r="CA40" s="25">
        <v>0.91262135922330101</v>
      </c>
      <c r="CB40" s="25">
        <v>0.80582524271844658</v>
      </c>
      <c r="CC40" s="25">
        <v>0.77669902912621358</v>
      </c>
      <c r="CD40" s="25">
        <v>0.85436893203883491</v>
      </c>
      <c r="CE40" s="25">
        <v>0.91262135922330101</v>
      </c>
      <c r="CF40" s="25">
        <v>0.94174757281553401</v>
      </c>
      <c r="CG40" s="25">
        <v>0.60144927536231885</v>
      </c>
      <c r="CH40" s="25">
        <v>0.53846153846153844</v>
      </c>
      <c r="CI40" s="25">
        <v>0.65753424657534243</v>
      </c>
      <c r="CJ40" s="28">
        <v>34.079710144927539</v>
      </c>
      <c r="CK40" s="28">
        <v>33.630769230769232</v>
      </c>
      <c r="CL40" s="28">
        <v>34.479452054794521</v>
      </c>
      <c r="CM40" s="25">
        <v>0.375</v>
      </c>
      <c r="CN40" s="25">
        <v>0.61538461538461542</v>
      </c>
      <c r="CO40" s="28">
        <v>29.75</v>
      </c>
      <c r="CP40" s="28">
        <v>34.346153846153847</v>
      </c>
    </row>
    <row r="41" spans="1:94" ht="15" thickBot="1" x14ac:dyDescent="0.25">
      <c r="A41" s="724"/>
      <c r="B41" s="177" t="s">
        <v>464</v>
      </c>
      <c r="C41" s="178">
        <v>0.69975186104218356</v>
      </c>
      <c r="D41" s="178">
        <v>0.58048780487804874</v>
      </c>
      <c r="E41" s="178">
        <v>0.82323232323232332</v>
      </c>
      <c r="F41" s="565">
        <v>147</v>
      </c>
      <c r="G41" s="577">
        <v>0.7142857142857143</v>
      </c>
      <c r="H41" s="577">
        <v>0.58666666666666667</v>
      </c>
      <c r="I41" s="577">
        <v>0.84722222222222221</v>
      </c>
      <c r="J41" s="578">
        <v>34.755596427104145</v>
      </c>
      <c r="K41" s="578">
        <v>33.025225943646994</v>
      </c>
      <c r="L41" s="578">
        <v>36.588720538720537</v>
      </c>
      <c r="M41" s="565">
        <v>6</v>
      </c>
      <c r="N41" s="565">
        <v>141</v>
      </c>
      <c r="O41" s="577">
        <v>0.33333333333333331</v>
      </c>
      <c r="P41" s="465">
        <v>0.73049645390070927</v>
      </c>
      <c r="Q41" s="578">
        <v>28</v>
      </c>
      <c r="R41" s="578">
        <v>35.030806579357304</v>
      </c>
      <c r="S41" s="577">
        <v>0.86394557823129248</v>
      </c>
      <c r="T41" s="577">
        <v>0.87074829931972786</v>
      </c>
      <c r="U41" s="577">
        <v>0.891156462585034</v>
      </c>
      <c r="V41" s="577">
        <v>0.73469387755102045</v>
      </c>
      <c r="W41" s="577">
        <v>0.80952380952380953</v>
      </c>
      <c r="X41" s="577">
        <v>0.88435374149659862</v>
      </c>
      <c r="Y41" s="577">
        <v>0.87755102040816324</v>
      </c>
      <c r="Z41" s="179">
        <v>136</v>
      </c>
      <c r="AA41" s="43">
        <v>0.72058823529411764</v>
      </c>
      <c r="AB41" s="43">
        <v>0.61764705882352944</v>
      </c>
      <c r="AC41" s="43">
        <v>0.82352941176470584</v>
      </c>
      <c r="AD41" s="44">
        <v>34.691176470588232</v>
      </c>
      <c r="AE41" s="44">
        <v>33.308823529411768</v>
      </c>
      <c r="AF41" s="44">
        <v>36.073529411764703</v>
      </c>
      <c r="AG41" s="45">
        <v>7</v>
      </c>
      <c r="AH41" s="45">
        <v>129</v>
      </c>
      <c r="AI41" s="43">
        <v>0.42857142857142855</v>
      </c>
      <c r="AJ41" s="43">
        <v>0.73643410852713176</v>
      </c>
      <c r="AK41" s="44">
        <v>33.428571428571431</v>
      </c>
      <c r="AL41" s="44">
        <v>34.759689922480618</v>
      </c>
      <c r="AM41" s="43">
        <v>0.84558823529411764</v>
      </c>
      <c r="AN41" s="43">
        <v>0.875</v>
      </c>
      <c r="AO41" s="43">
        <v>0.875</v>
      </c>
      <c r="AP41" s="43">
        <v>0.73529411764705888</v>
      </c>
      <c r="AQ41" s="43">
        <v>0.8529411764705882</v>
      </c>
      <c r="AR41" s="43">
        <v>0.84558823529411764</v>
      </c>
      <c r="AS41" s="43">
        <v>0.875</v>
      </c>
      <c r="AT41" s="179">
        <v>120</v>
      </c>
      <c r="AU41" s="43">
        <v>0.65833333333333333</v>
      </c>
      <c r="AV41" s="43">
        <v>0.532258064516129</v>
      </c>
      <c r="AW41" s="43">
        <v>0.7931034482758621</v>
      </c>
      <c r="AX41" s="44">
        <v>34.56666666666667</v>
      </c>
      <c r="AY41" s="44">
        <v>32.338709677419352</v>
      </c>
      <c r="AZ41" s="44">
        <v>36.948275862068968</v>
      </c>
      <c r="BA41" s="45">
        <v>7</v>
      </c>
      <c r="BB41" s="45">
        <v>113</v>
      </c>
      <c r="BC41" s="43">
        <v>0.42857142857142855</v>
      </c>
      <c r="BD41" s="43">
        <v>0.67256637168141598</v>
      </c>
      <c r="BE41" s="44">
        <v>30.285714285714285</v>
      </c>
      <c r="BF41" s="44">
        <v>34.831858407079643</v>
      </c>
      <c r="BG41" s="43">
        <v>0.7583333333333333</v>
      </c>
      <c r="BH41" s="43">
        <v>0.82499999999999996</v>
      </c>
      <c r="BI41" s="43">
        <v>0.83333333333333337</v>
      </c>
      <c r="BJ41" s="43">
        <v>0.69166666666666665</v>
      </c>
      <c r="BK41" s="43">
        <v>0.7416666666666667</v>
      </c>
      <c r="BL41" s="43">
        <v>0.82499999999999996</v>
      </c>
      <c r="BM41" s="43">
        <v>0.85</v>
      </c>
      <c r="BN41" s="179">
        <v>137</v>
      </c>
      <c r="BO41" s="43">
        <v>0.63503649635036497</v>
      </c>
      <c r="BP41" s="43">
        <v>0.55882352941176472</v>
      </c>
      <c r="BQ41" s="43">
        <v>0.71014492753623193</v>
      </c>
      <c r="BR41" s="44">
        <v>34.094890510948908</v>
      </c>
      <c r="BS41" s="44">
        <v>32.808823529411768</v>
      </c>
      <c r="BT41" s="44">
        <v>35.362318840579711</v>
      </c>
      <c r="BU41" s="45">
        <v>10</v>
      </c>
      <c r="BV41" s="43">
        <v>0.4</v>
      </c>
      <c r="BW41" s="43">
        <v>0.65354330708661412</v>
      </c>
      <c r="BX41" s="44">
        <v>29.3</v>
      </c>
      <c r="BY41" s="44">
        <v>34.472440944881889</v>
      </c>
      <c r="BZ41" s="43">
        <v>0.83211678832116787</v>
      </c>
      <c r="CA41" s="43">
        <v>0.87591240875912413</v>
      </c>
      <c r="CB41" s="43">
        <v>0.81021897810218979</v>
      </c>
      <c r="CC41" s="43">
        <v>0.69343065693430661</v>
      </c>
      <c r="CD41" s="43">
        <v>0.75182481751824815</v>
      </c>
      <c r="CE41" s="43">
        <v>0.83941605839416056</v>
      </c>
      <c r="CF41" s="43">
        <v>0.84671532846715325</v>
      </c>
      <c r="CG41" s="43">
        <v>0.53956834532374098</v>
      </c>
      <c r="CH41" s="43">
        <v>0.53424657534246578</v>
      </c>
      <c r="CI41" s="43">
        <v>0.54545454545454541</v>
      </c>
      <c r="CJ41" s="46">
        <v>33.791366906474821</v>
      </c>
      <c r="CK41" s="46">
        <v>33.369863013698627</v>
      </c>
      <c r="CL41" s="46">
        <v>34.257575757575758</v>
      </c>
      <c r="CM41" s="43">
        <v>0.35714285714285715</v>
      </c>
      <c r="CN41" s="43">
        <v>0.56000000000000005</v>
      </c>
      <c r="CO41" s="46">
        <v>30.5</v>
      </c>
      <c r="CP41" s="46">
        <v>34.159999999999997</v>
      </c>
    </row>
    <row r="42" spans="1:94" x14ac:dyDescent="0.2">
      <c r="A42" s="722" t="s">
        <v>13</v>
      </c>
      <c r="B42" s="171" t="s">
        <v>465</v>
      </c>
      <c r="C42" s="172">
        <v>0.76138828633405642</v>
      </c>
      <c r="D42" s="172">
        <v>0.68055555555555558</v>
      </c>
      <c r="E42" s="172">
        <v>0.83265306122448979</v>
      </c>
      <c r="F42" s="574">
        <v>158</v>
      </c>
      <c r="G42" s="575">
        <v>0.79113924050632911</v>
      </c>
      <c r="H42" s="575">
        <v>0.72307692307692306</v>
      </c>
      <c r="I42" s="575">
        <v>0.83870967741935487</v>
      </c>
      <c r="J42" s="576">
        <v>35.199873832308043</v>
      </c>
      <c r="K42" s="576">
        <v>34.134805194805196</v>
      </c>
      <c r="L42" s="576">
        <v>35.850468697968701</v>
      </c>
      <c r="M42" s="574">
        <v>10</v>
      </c>
      <c r="N42" s="574">
        <v>148</v>
      </c>
      <c r="O42" s="575">
        <v>0.9</v>
      </c>
      <c r="P42" s="462">
        <v>0.78378378378378377</v>
      </c>
      <c r="Q42" s="576">
        <v>34.200000000000003</v>
      </c>
      <c r="R42" s="576">
        <v>35.301076839826841</v>
      </c>
      <c r="S42" s="575">
        <v>0.89873417721518989</v>
      </c>
      <c r="T42" s="575">
        <v>0.93670886075949367</v>
      </c>
      <c r="U42" s="575">
        <v>0.94303797468354433</v>
      </c>
      <c r="V42" s="575">
        <v>0.82911392405063289</v>
      </c>
      <c r="W42" s="575">
        <v>0.88607594936708856</v>
      </c>
      <c r="X42" s="575">
        <v>0.92405063291139244</v>
      </c>
      <c r="Y42" s="575">
        <v>0.93670886075949367</v>
      </c>
      <c r="Z42" s="173">
        <v>151</v>
      </c>
      <c r="AA42" s="39">
        <v>0.76158940397350994</v>
      </c>
      <c r="AB42" s="39">
        <v>0.68292682926829273</v>
      </c>
      <c r="AC42" s="39">
        <v>0.85507246376811596</v>
      </c>
      <c r="AD42" s="40">
        <v>35.576158940397349</v>
      </c>
      <c r="AE42" s="40">
        <v>34.18292682926829</v>
      </c>
      <c r="AF42" s="40">
        <v>37.231884057971016</v>
      </c>
      <c r="AG42" s="41">
        <v>14</v>
      </c>
      <c r="AH42" s="41">
        <v>137</v>
      </c>
      <c r="AI42" s="39">
        <v>0.6428571428571429</v>
      </c>
      <c r="AJ42" s="39">
        <v>0.77372262773722633</v>
      </c>
      <c r="AK42" s="40">
        <v>33.571428571428569</v>
      </c>
      <c r="AL42" s="40">
        <v>35.78102189781022</v>
      </c>
      <c r="AM42" s="39">
        <v>0.8741721854304636</v>
      </c>
      <c r="AN42" s="39">
        <v>0.96026490066225167</v>
      </c>
      <c r="AO42" s="39">
        <v>0.9072847682119205</v>
      </c>
      <c r="AP42" s="39">
        <v>0.77483443708609268</v>
      </c>
      <c r="AQ42" s="39">
        <v>0.88079470198675491</v>
      </c>
      <c r="AR42" s="39">
        <v>0.89403973509933776</v>
      </c>
      <c r="AS42" s="39">
        <v>0.94701986754966883</v>
      </c>
      <c r="AT42" s="173">
        <v>152</v>
      </c>
      <c r="AU42" s="39">
        <v>0.73026315789473684</v>
      </c>
      <c r="AV42" s="39">
        <v>0.6376811594202898</v>
      </c>
      <c r="AW42" s="39">
        <v>0.80722891566265065</v>
      </c>
      <c r="AX42" s="40">
        <v>36.467105263157897</v>
      </c>
      <c r="AY42" s="40">
        <v>35.072463768115945</v>
      </c>
      <c r="AZ42" s="40">
        <v>37.626506024096386</v>
      </c>
      <c r="BA42" s="41">
        <v>18</v>
      </c>
      <c r="BB42" s="41">
        <v>134</v>
      </c>
      <c r="BC42" s="39">
        <v>0.66666666666666663</v>
      </c>
      <c r="BD42" s="39">
        <v>0.73880597014925375</v>
      </c>
      <c r="BE42" s="40">
        <v>34.333333333333336</v>
      </c>
      <c r="BF42" s="40">
        <v>36.753731343283583</v>
      </c>
      <c r="BG42" s="39">
        <v>0.86842105263157898</v>
      </c>
      <c r="BH42" s="39">
        <v>0.93421052631578949</v>
      </c>
      <c r="BI42" s="39">
        <v>0.875</v>
      </c>
      <c r="BJ42" s="39">
        <v>0.79605263157894735</v>
      </c>
      <c r="BK42" s="39">
        <v>0.83552631578947367</v>
      </c>
      <c r="BL42" s="39">
        <v>0.88157894736842102</v>
      </c>
      <c r="BM42" s="39">
        <v>0.94736842105263153</v>
      </c>
      <c r="BN42" s="173">
        <v>152</v>
      </c>
      <c r="BO42" s="39">
        <v>0.76973684210526316</v>
      </c>
      <c r="BP42" s="39">
        <v>0.68478260869565222</v>
      </c>
      <c r="BQ42" s="39">
        <v>0.9</v>
      </c>
      <c r="BR42" s="40">
        <v>35.217105263157897</v>
      </c>
      <c r="BS42" s="40">
        <v>33.663043478260867</v>
      </c>
      <c r="BT42" s="40">
        <v>37.6</v>
      </c>
      <c r="BU42" s="41">
        <v>18</v>
      </c>
      <c r="BV42" s="39">
        <v>0.61111111111111116</v>
      </c>
      <c r="BW42" s="39">
        <v>0.79104477611940294</v>
      </c>
      <c r="BX42" s="40">
        <v>33.333333333333336</v>
      </c>
      <c r="BY42" s="40">
        <v>35.470149253731343</v>
      </c>
      <c r="BZ42" s="39">
        <v>0.82894736842105265</v>
      </c>
      <c r="CA42" s="39">
        <v>0.89473684210526316</v>
      </c>
      <c r="CB42" s="39">
        <v>0.82236842105263153</v>
      </c>
      <c r="CC42" s="39">
        <v>0.82894736842105265</v>
      </c>
      <c r="CD42" s="39">
        <v>0.84210526315789469</v>
      </c>
      <c r="CE42" s="39">
        <v>0.88157894736842102</v>
      </c>
      <c r="CF42" s="39">
        <v>0.91447368421052633</v>
      </c>
      <c r="CG42" s="39">
        <v>0.5668449197860963</v>
      </c>
      <c r="CH42" s="39">
        <v>0.51960784313725494</v>
      </c>
      <c r="CI42" s="39">
        <v>0.62352941176470589</v>
      </c>
      <c r="CJ42" s="42">
        <v>34.315508021390372</v>
      </c>
      <c r="CK42" s="42">
        <v>33.313725490196077</v>
      </c>
      <c r="CL42" s="42">
        <v>35.517647058823528</v>
      </c>
      <c r="CM42" s="39">
        <v>0.41666666666666669</v>
      </c>
      <c r="CN42" s="39">
        <v>0.58895705521472397</v>
      </c>
      <c r="CO42" s="42">
        <v>30.916666666666668</v>
      </c>
      <c r="CP42" s="42">
        <v>34.815950920245399</v>
      </c>
    </row>
    <row r="43" spans="1:94" s="504" customFormat="1" x14ac:dyDescent="0.2">
      <c r="A43" s="723"/>
      <c r="B43" s="174" t="s">
        <v>466</v>
      </c>
      <c r="C43" s="175">
        <v>0.72399999999999998</v>
      </c>
      <c r="D43" s="175">
        <v>0.6506550218340611</v>
      </c>
      <c r="E43" s="175">
        <v>0.79338842975206603</v>
      </c>
      <c r="F43" s="176">
        <v>149</v>
      </c>
      <c r="G43" s="175">
        <v>0.7651006711409396</v>
      </c>
      <c r="H43" s="175">
        <v>0.67213114754098358</v>
      </c>
      <c r="I43" s="175">
        <v>0.82954545454545459</v>
      </c>
      <c r="J43" s="28">
        <v>35.786956283964265</v>
      </c>
      <c r="K43" s="28">
        <v>35.458680555555553</v>
      </c>
      <c r="L43" s="28">
        <v>36.230777914614116</v>
      </c>
      <c r="M43" s="176">
        <v>13</v>
      </c>
      <c r="N43" s="176">
        <v>136</v>
      </c>
      <c r="O43" s="175">
        <v>0.61538461538461542</v>
      </c>
      <c r="P43" s="585">
        <v>0.77941176470588236</v>
      </c>
      <c r="Q43" s="28">
        <v>28.733333333333338</v>
      </c>
      <c r="R43" s="28">
        <v>36.432100220470964</v>
      </c>
      <c r="S43" s="175">
        <v>0.89261744966442957</v>
      </c>
      <c r="T43" s="175">
        <v>0.93288590604026844</v>
      </c>
      <c r="U43" s="175">
        <v>0.89261744966442957</v>
      </c>
      <c r="V43" s="175">
        <v>0.77852348993288589</v>
      </c>
      <c r="W43" s="175">
        <v>0.82550335570469802</v>
      </c>
      <c r="X43" s="175">
        <v>0.88590604026845643</v>
      </c>
      <c r="Y43" s="175">
        <v>0.93959731543624159</v>
      </c>
      <c r="Z43" s="176">
        <v>173</v>
      </c>
      <c r="AA43" s="25">
        <v>0.69942196531791911</v>
      </c>
      <c r="AB43" s="25">
        <v>0.62068965517241381</v>
      </c>
      <c r="AC43" s="25">
        <v>0.77906976744186052</v>
      </c>
      <c r="AD43" s="26">
        <v>35.901734104046241</v>
      </c>
      <c r="AE43" s="26">
        <v>34.252873563218394</v>
      </c>
      <c r="AF43" s="26">
        <v>37.569767441860463</v>
      </c>
      <c r="AG43" s="27">
        <v>10</v>
      </c>
      <c r="AH43" s="27">
        <v>163</v>
      </c>
      <c r="AI43" s="25">
        <v>0.5</v>
      </c>
      <c r="AJ43" s="25">
        <v>0.71165644171779141</v>
      </c>
      <c r="AK43" s="26">
        <v>28.5</v>
      </c>
      <c r="AL43" s="26">
        <v>36.355828220858896</v>
      </c>
      <c r="AM43" s="25">
        <v>0.80346820809248554</v>
      </c>
      <c r="AN43" s="25">
        <v>0.8554913294797688</v>
      </c>
      <c r="AO43" s="25">
        <v>0.83236994219653182</v>
      </c>
      <c r="AP43" s="25">
        <v>0.74566473988439308</v>
      </c>
      <c r="AQ43" s="25">
        <v>0.76878612716763006</v>
      </c>
      <c r="AR43" s="25">
        <v>0.82080924855491333</v>
      </c>
      <c r="AS43" s="25">
        <v>0.87861271676300579</v>
      </c>
      <c r="AT43" s="176">
        <v>149</v>
      </c>
      <c r="AU43" s="25">
        <v>0.71140939597315433</v>
      </c>
      <c r="AV43" s="25">
        <v>0.66666666666666663</v>
      </c>
      <c r="AW43" s="25">
        <v>0.76470588235294112</v>
      </c>
      <c r="AX43" s="26">
        <v>35.382550335570471</v>
      </c>
      <c r="AY43" s="26">
        <v>33.925925925925924</v>
      </c>
      <c r="AZ43" s="26">
        <v>37.117647058823529</v>
      </c>
      <c r="BA43" s="27">
        <v>12</v>
      </c>
      <c r="BB43" s="27">
        <v>137</v>
      </c>
      <c r="BC43" s="25">
        <v>0.58333333333333337</v>
      </c>
      <c r="BD43" s="25">
        <v>0.72262773722627738</v>
      </c>
      <c r="BE43" s="26">
        <v>30.583333333333332</v>
      </c>
      <c r="BF43" s="26">
        <v>35.802919708029194</v>
      </c>
      <c r="BG43" s="25">
        <v>0.77852348993288589</v>
      </c>
      <c r="BH43" s="25">
        <v>0.8523489932885906</v>
      </c>
      <c r="BI43" s="25">
        <v>0.83892617449664431</v>
      </c>
      <c r="BJ43" s="25">
        <v>0.75167785234899331</v>
      </c>
      <c r="BK43" s="25">
        <v>0.79865771812080533</v>
      </c>
      <c r="BL43" s="25">
        <v>0.81879194630872487</v>
      </c>
      <c r="BM43" s="25">
        <v>0.82550335570469802</v>
      </c>
      <c r="BN43" s="176">
        <v>153</v>
      </c>
      <c r="BO43" s="25">
        <v>0.52941176470588236</v>
      </c>
      <c r="BP43" s="25">
        <v>0.47560975609756095</v>
      </c>
      <c r="BQ43" s="25">
        <v>0.59154929577464788</v>
      </c>
      <c r="BR43" s="26">
        <v>33.169934640522875</v>
      </c>
      <c r="BS43" s="26">
        <v>30.987804878048781</v>
      </c>
      <c r="BT43" s="26">
        <v>35.690140845070424</v>
      </c>
      <c r="BU43" s="27">
        <v>17</v>
      </c>
      <c r="BV43" s="25">
        <v>0.29411764705882354</v>
      </c>
      <c r="BW43" s="25">
        <v>0.55882352941176472</v>
      </c>
      <c r="BX43" s="26">
        <v>28.352941176470587</v>
      </c>
      <c r="BY43" s="26">
        <v>33.772058823529413</v>
      </c>
      <c r="BZ43" s="25">
        <v>0.69281045751633985</v>
      </c>
      <c r="CA43" s="25">
        <v>0.79738562091503273</v>
      </c>
      <c r="CB43" s="25">
        <v>0.73202614379084963</v>
      </c>
      <c r="CC43" s="25">
        <v>0.60784313725490191</v>
      </c>
      <c r="CD43" s="25">
        <v>0.69934640522875813</v>
      </c>
      <c r="CE43" s="25">
        <v>0.73856209150326801</v>
      </c>
      <c r="CF43" s="25">
        <v>0.76470588235294112</v>
      </c>
      <c r="CG43" s="25">
        <v>0.44078947368421051</v>
      </c>
      <c r="CH43" s="25">
        <v>0.3783783783783784</v>
      </c>
      <c r="CI43" s="25">
        <v>0.5</v>
      </c>
      <c r="CJ43" s="28">
        <v>32.875</v>
      </c>
      <c r="CK43" s="28">
        <v>31.04054054054054</v>
      </c>
      <c r="CL43" s="28">
        <v>34.615384615384613</v>
      </c>
      <c r="CM43" s="25">
        <v>0.11764705882352941</v>
      </c>
      <c r="CN43" s="25">
        <v>0.48148148148148145</v>
      </c>
      <c r="CO43" s="28">
        <v>26.764705882352942</v>
      </c>
      <c r="CP43" s="28">
        <v>33.644444444444446</v>
      </c>
    </row>
    <row r="44" spans="1:94" s="504" customFormat="1" x14ac:dyDescent="0.2">
      <c r="A44" s="723"/>
      <c r="B44" s="174" t="s">
        <v>90</v>
      </c>
      <c r="C44" s="175">
        <v>0.77800000000000002</v>
      </c>
      <c r="D44" s="175">
        <v>0.74122807017543868</v>
      </c>
      <c r="E44" s="175">
        <v>0.81818181818181812</v>
      </c>
      <c r="F44" s="176">
        <v>162</v>
      </c>
      <c r="G44" s="175">
        <v>0.77777777777777779</v>
      </c>
      <c r="H44" s="175">
        <v>0.69117647058823528</v>
      </c>
      <c r="I44" s="175">
        <v>0.84042553191489366</v>
      </c>
      <c r="J44" s="28">
        <v>34.966937134502928</v>
      </c>
      <c r="K44" s="28">
        <v>33.507777777777775</v>
      </c>
      <c r="L44" s="28">
        <v>36.373428515928524</v>
      </c>
      <c r="M44" s="176">
        <v>6</v>
      </c>
      <c r="N44" s="176">
        <v>156</v>
      </c>
      <c r="O44" s="175">
        <v>0.66666666666666663</v>
      </c>
      <c r="P44" s="585">
        <v>0.78205128205128205</v>
      </c>
      <c r="Q44" s="28">
        <v>33.375</v>
      </c>
      <c r="R44" s="28">
        <v>35.101056763285023</v>
      </c>
      <c r="S44" s="175">
        <v>0.88888888888888884</v>
      </c>
      <c r="T44" s="175">
        <v>0.9135802469135802</v>
      </c>
      <c r="U44" s="175">
        <v>0.91975308641975306</v>
      </c>
      <c r="V44" s="175">
        <v>0.78395061728395066</v>
      </c>
      <c r="W44" s="175">
        <v>0.81481481481481477</v>
      </c>
      <c r="X44" s="175">
        <v>0.90740740740740744</v>
      </c>
      <c r="Y44" s="175">
        <v>0.90740740740740744</v>
      </c>
      <c r="Z44" s="176">
        <v>145</v>
      </c>
      <c r="AA44" s="25">
        <v>0.80689655172413788</v>
      </c>
      <c r="AB44" s="25">
        <v>0.77777777777777779</v>
      </c>
      <c r="AC44" s="25">
        <v>0.84375</v>
      </c>
      <c r="AD44" s="26">
        <v>36.855172413793106</v>
      </c>
      <c r="AE44" s="26">
        <v>35.913580246913583</v>
      </c>
      <c r="AF44" s="26">
        <v>38.046875</v>
      </c>
      <c r="AG44" s="27">
        <v>10</v>
      </c>
      <c r="AH44" s="27">
        <v>135</v>
      </c>
      <c r="AI44" s="25">
        <v>0.6</v>
      </c>
      <c r="AJ44" s="25">
        <v>0.82222222222222219</v>
      </c>
      <c r="AK44" s="26">
        <v>32.299999999999997</v>
      </c>
      <c r="AL44" s="26">
        <v>37.19259259259259</v>
      </c>
      <c r="AM44" s="25">
        <v>0.86896551724137927</v>
      </c>
      <c r="AN44" s="25">
        <v>0.91034482758620694</v>
      </c>
      <c r="AO44" s="25">
        <v>0.91724137931034477</v>
      </c>
      <c r="AP44" s="25">
        <v>0.81379310344827582</v>
      </c>
      <c r="AQ44" s="25">
        <v>0.8896551724137931</v>
      </c>
      <c r="AR44" s="25">
        <v>0.8896551724137931</v>
      </c>
      <c r="AS44" s="25">
        <v>0.91724137931034477</v>
      </c>
      <c r="AT44" s="176">
        <v>130</v>
      </c>
      <c r="AU44" s="25">
        <v>0.74615384615384617</v>
      </c>
      <c r="AV44" s="25">
        <v>0.74683544303797467</v>
      </c>
      <c r="AW44" s="25">
        <v>0.74509803921568629</v>
      </c>
      <c r="AX44" s="26">
        <v>36.653846153846153</v>
      </c>
      <c r="AY44" s="26">
        <v>36.645569620253163</v>
      </c>
      <c r="AZ44" s="26">
        <v>36.666666666666664</v>
      </c>
      <c r="BA44" s="27">
        <v>12</v>
      </c>
      <c r="BB44" s="27">
        <v>118</v>
      </c>
      <c r="BC44" s="25">
        <v>0.75</v>
      </c>
      <c r="BD44" s="25">
        <v>0.74576271186440679</v>
      </c>
      <c r="BE44" s="26">
        <v>33.75</v>
      </c>
      <c r="BF44" s="26">
        <v>36.949152542372879</v>
      </c>
      <c r="BG44" s="25">
        <v>0.84615384615384615</v>
      </c>
      <c r="BH44" s="25">
        <v>0.91538461538461535</v>
      </c>
      <c r="BI44" s="25">
        <v>0.91538461538461535</v>
      </c>
      <c r="BJ44" s="25">
        <v>0.75384615384615383</v>
      </c>
      <c r="BK44" s="25">
        <v>0.81538461538461537</v>
      </c>
      <c r="BL44" s="25">
        <v>0.89230769230769236</v>
      </c>
      <c r="BM44" s="25">
        <v>0.92307692307692313</v>
      </c>
      <c r="BN44" s="176">
        <v>166</v>
      </c>
      <c r="BO44" s="25">
        <v>0.67469879518072284</v>
      </c>
      <c r="BP44" s="25">
        <v>0.59036144578313254</v>
      </c>
      <c r="BQ44" s="25">
        <v>0.75903614457831325</v>
      </c>
      <c r="BR44" s="26">
        <v>37.313253012048193</v>
      </c>
      <c r="BS44" s="26">
        <v>35.843373493975903</v>
      </c>
      <c r="BT44" s="26">
        <v>38.783132530120483</v>
      </c>
      <c r="BU44" s="27">
        <v>19</v>
      </c>
      <c r="BV44" s="25">
        <v>0.47368421052631576</v>
      </c>
      <c r="BW44" s="25">
        <v>0.70068027210884354</v>
      </c>
      <c r="BX44" s="26">
        <v>33.157894736842103</v>
      </c>
      <c r="BY44" s="26">
        <v>37.85034013605442</v>
      </c>
      <c r="BZ44" s="25">
        <v>0.82530120481927716</v>
      </c>
      <c r="CA44" s="25">
        <v>0.91566265060240959</v>
      </c>
      <c r="CB44" s="25">
        <v>0.83132530120481929</v>
      </c>
      <c r="CC44" s="25">
        <v>0.73493975903614461</v>
      </c>
      <c r="CD44" s="25">
        <v>0.76506024096385539</v>
      </c>
      <c r="CE44" s="25">
        <v>0.90361445783132532</v>
      </c>
      <c r="CF44" s="25">
        <v>0.91566265060240959</v>
      </c>
      <c r="CG44" s="25">
        <v>0.40136054421768708</v>
      </c>
      <c r="CH44" s="25">
        <v>0.31764705882352939</v>
      </c>
      <c r="CI44" s="25">
        <v>0.5161290322580645</v>
      </c>
      <c r="CJ44" s="28">
        <v>32.170068027210881</v>
      </c>
      <c r="CK44" s="28">
        <v>31.011764705882353</v>
      </c>
      <c r="CL44" s="28">
        <v>33.758064516129032</v>
      </c>
      <c r="CM44" s="25">
        <v>0.1111111111111111</v>
      </c>
      <c r="CN44" s="25">
        <v>0.42028985507246375</v>
      </c>
      <c r="CO44" s="28">
        <v>27</v>
      </c>
      <c r="CP44" s="28">
        <v>32.507246376811594</v>
      </c>
    </row>
    <row r="45" spans="1:94" ht="15" thickBot="1" x14ac:dyDescent="0.25">
      <c r="A45" s="724"/>
      <c r="B45" s="177" t="s">
        <v>467</v>
      </c>
      <c r="C45" s="178">
        <v>0.71219512195121948</v>
      </c>
      <c r="D45" s="178">
        <v>0.6523605150214592</v>
      </c>
      <c r="E45" s="178">
        <v>0.79096045197740106</v>
      </c>
      <c r="F45" s="565">
        <v>131</v>
      </c>
      <c r="G45" s="577">
        <v>0.74045801526717558</v>
      </c>
      <c r="H45" s="577">
        <v>0.68</v>
      </c>
      <c r="I45" s="577">
        <v>0.8214285714285714</v>
      </c>
      <c r="J45" s="578">
        <v>36.814138655462187</v>
      </c>
      <c r="K45" s="578">
        <v>36.648203463203465</v>
      </c>
      <c r="L45" s="578">
        <v>36.527499999999996</v>
      </c>
      <c r="M45" s="565">
        <v>13</v>
      </c>
      <c r="N45" s="565">
        <v>118</v>
      </c>
      <c r="O45" s="577">
        <v>0.53846153846153844</v>
      </c>
      <c r="P45" s="465">
        <v>0.76271186440677963</v>
      </c>
      <c r="Q45" s="578">
        <v>34.055555555555557</v>
      </c>
      <c r="R45" s="578">
        <v>36.92997835497836</v>
      </c>
      <c r="S45" s="577">
        <v>0.81679389312977102</v>
      </c>
      <c r="T45" s="577">
        <v>0.87786259541984735</v>
      </c>
      <c r="U45" s="577">
        <v>0.85496183206106868</v>
      </c>
      <c r="V45" s="577">
        <v>0.77099236641221369</v>
      </c>
      <c r="W45" s="577">
        <v>0.82442748091603058</v>
      </c>
      <c r="X45" s="577">
        <v>0.8854961832061069</v>
      </c>
      <c r="Y45" s="577">
        <v>0.92366412213740456</v>
      </c>
      <c r="Z45" s="179">
        <v>157</v>
      </c>
      <c r="AA45" s="43">
        <v>0.73248407643312097</v>
      </c>
      <c r="AB45" s="43">
        <v>0.68085106382978722</v>
      </c>
      <c r="AC45" s="43">
        <v>0.80952380952380953</v>
      </c>
      <c r="AD45" s="44">
        <v>35.484076433121018</v>
      </c>
      <c r="AE45" s="44">
        <v>34.138297872340424</v>
      </c>
      <c r="AF45" s="44">
        <v>37.492063492063494</v>
      </c>
      <c r="AG45" s="45">
        <v>10</v>
      </c>
      <c r="AH45" s="45">
        <v>147</v>
      </c>
      <c r="AI45" s="43">
        <v>0.5</v>
      </c>
      <c r="AJ45" s="43">
        <v>0.74829931972789121</v>
      </c>
      <c r="AK45" s="44">
        <v>29.3</v>
      </c>
      <c r="AL45" s="44">
        <v>35.904761904761905</v>
      </c>
      <c r="AM45" s="43">
        <v>0.8152866242038217</v>
      </c>
      <c r="AN45" s="43">
        <v>0.84713375796178347</v>
      </c>
      <c r="AO45" s="43">
        <v>0.84713375796178347</v>
      </c>
      <c r="AP45" s="43">
        <v>0.75159235668789814</v>
      </c>
      <c r="AQ45" s="43">
        <v>0.82165605095541405</v>
      </c>
      <c r="AR45" s="43">
        <v>0.89808917197452232</v>
      </c>
      <c r="AS45" s="43">
        <v>0.89808917197452232</v>
      </c>
      <c r="AT45" s="179">
        <v>122</v>
      </c>
      <c r="AU45" s="43">
        <v>0.65573770491803274</v>
      </c>
      <c r="AV45" s="43">
        <v>0.578125</v>
      </c>
      <c r="AW45" s="43">
        <v>0.74137931034482762</v>
      </c>
      <c r="AX45" s="44">
        <v>34.131147540983605</v>
      </c>
      <c r="AY45" s="44">
        <v>31.515625</v>
      </c>
      <c r="AZ45" s="44">
        <v>37.017241379310342</v>
      </c>
      <c r="BA45" s="45">
        <v>8</v>
      </c>
      <c r="BB45" s="45">
        <v>114</v>
      </c>
      <c r="BC45" s="43">
        <v>0.375</v>
      </c>
      <c r="BD45" s="43">
        <v>0.67543859649122806</v>
      </c>
      <c r="BE45" s="44">
        <v>26.625</v>
      </c>
      <c r="BF45" s="44">
        <v>34.657894736842103</v>
      </c>
      <c r="BG45" s="43">
        <v>0.77049180327868849</v>
      </c>
      <c r="BH45" s="43">
        <v>0.83606557377049184</v>
      </c>
      <c r="BI45" s="43">
        <v>0.80327868852459017</v>
      </c>
      <c r="BJ45" s="43">
        <v>0.68852459016393441</v>
      </c>
      <c r="BK45" s="43">
        <v>0.73770491803278693</v>
      </c>
      <c r="BL45" s="43">
        <v>0.82786885245901642</v>
      </c>
      <c r="BM45" s="43">
        <v>0.86065573770491799</v>
      </c>
      <c r="BN45" s="179">
        <v>141</v>
      </c>
      <c r="BO45" s="43">
        <v>0.66666666666666663</v>
      </c>
      <c r="BP45" s="43">
        <v>0.59740259740259738</v>
      </c>
      <c r="BQ45" s="43">
        <v>0.75</v>
      </c>
      <c r="BR45" s="44">
        <v>36.042553191489361</v>
      </c>
      <c r="BS45" s="44">
        <v>35.129870129870127</v>
      </c>
      <c r="BT45" s="44">
        <v>37.140625</v>
      </c>
      <c r="BU45" s="45">
        <v>19</v>
      </c>
      <c r="BV45" s="43">
        <v>0.42105263157894735</v>
      </c>
      <c r="BW45" s="43">
        <v>0.70491803278688525</v>
      </c>
      <c r="BX45" s="44">
        <v>31.05263157894737</v>
      </c>
      <c r="BY45" s="44">
        <v>36.819672131147541</v>
      </c>
      <c r="BZ45" s="43">
        <v>0.82978723404255317</v>
      </c>
      <c r="CA45" s="43">
        <v>0.84397163120567376</v>
      </c>
      <c r="CB45" s="43">
        <v>0.85106382978723405</v>
      </c>
      <c r="CC45" s="43">
        <v>0.72340425531914898</v>
      </c>
      <c r="CD45" s="43">
        <v>0.75886524822695034</v>
      </c>
      <c r="CE45" s="43">
        <v>0.87943262411347523</v>
      </c>
      <c r="CF45" s="43">
        <v>0.88652482269503541</v>
      </c>
      <c r="CG45" s="43">
        <v>0.55974842767295596</v>
      </c>
      <c r="CH45" s="43">
        <v>0.44705882352941179</v>
      </c>
      <c r="CI45" s="43">
        <v>0.68918918918918914</v>
      </c>
      <c r="CJ45" s="46">
        <v>34.503144654088054</v>
      </c>
      <c r="CK45" s="46">
        <v>33.458823529411767</v>
      </c>
      <c r="CL45" s="46">
        <v>35.702702702702702</v>
      </c>
      <c r="CM45" s="43">
        <v>0.44444444444444442</v>
      </c>
      <c r="CN45" s="43">
        <v>0.57446808510638303</v>
      </c>
      <c r="CO45" s="46">
        <v>32.611111111111114</v>
      </c>
      <c r="CP45" s="46">
        <v>34.744680851063826</v>
      </c>
    </row>
    <row r="46" spans="1:94" ht="15" thickBot="1" x14ac:dyDescent="0.25">
      <c r="A46" s="180" t="s">
        <v>14</v>
      </c>
      <c r="B46" s="181" t="s">
        <v>14</v>
      </c>
      <c r="C46" s="182">
        <v>0.75201612903225801</v>
      </c>
      <c r="D46" s="182">
        <v>0.68253968253968256</v>
      </c>
      <c r="E46" s="182">
        <v>0.82377049180327877</v>
      </c>
      <c r="F46" s="579">
        <v>162</v>
      </c>
      <c r="G46" s="580">
        <v>0.76543209876543206</v>
      </c>
      <c r="H46" s="580">
        <v>0.72289156626506024</v>
      </c>
      <c r="I46" s="580">
        <v>0.810126582278481</v>
      </c>
      <c r="J46" s="581">
        <v>36.142821067821068</v>
      </c>
      <c r="K46" s="581">
        <v>34.995202020202022</v>
      </c>
      <c r="L46" s="581">
        <v>38.353030303030309</v>
      </c>
      <c r="M46" s="579">
        <v>11</v>
      </c>
      <c r="N46" s="579">
        <v>151</v>
      </c>
      <c r="O46" s="580">
        <v>0.72727272727272729</v>
      </c>
      <c r="P46" s="582">
        <v>0.76821192052980136</v>
      </c>
      <c r="Q46" s="581">
        <v>32.233333333333334</v>
      </c>
      <c r="R46" s="581">
        <v>36.356440343282443</v>
      </c>
      <c r="S46" s="580">
        <v>0.85802469135802473</v>
      </c>
      <c r="T46" s="580">
        <v>0.90740740740740744</v>
      </c>
      <c r="U46" s="580">
        <v>0.90123456790123457</v>
      </c>
      <c r="V46" s="580">
        <v>0.79012345679012341</v>
      </c>
      <c r="W46" s="580">
        <v>0.80246913580246915</v>
      </c>
      <c r="X46" s="580">
        <v>0.89506172839506171</v>
      </c>
      <c r="Y46" s="580">
        <v>0.90123456790123457</v>
      </c>
      <c r="Z46" s="183">
        <v>182</v>
      </c>
      <c r="AA46" s="47">
        <v>0.72527472527472525</v>
      </c>
      <c r="AB46" s="47">
        <v>0.65217391304347827</v>
      </c>
      <c r="AC46" s="47">
        <v>0.8</v>
      </c>
      <c r="AD46" s="48">
        <v>35.85164835164835</v>
      </c>
      <c r="AE46" s="48">
        <v>34.739130434782609</v>
      </c>
      <c r="AF46" s="48">
        <v>36.988888888888887</v>
      </c>
      <c r="AG46" s="49">
        <v>6</v>
      </c>
      <c r="AH46" s="49">
        <v>176</v>
      </c>
      <c r="AI46" s="47">
        <v>0.5</v>
      </c>
      <c r="AJ46" s="47">
        <v>0.73295454545454541</v>
      </c>
      <c r="AK46" s="48">
        <v>30</v>
      </c>
      <c r="AL46" s="48">
        <v>36.051136363636367</v>
      </c>
      <c r="AM46" s="47">
        <v>0.86813186813186816</v>
      </c>
      <c r="AN46" s="47">
        <v>0.92307692307692313</v>
      </c>
      <c r="AO46" s="47">
        <v>0.89010989010989006</v>
      </c>
      <c r="AP46" s="47">
        <v>0.75274725274725274</v>
      </c>
      <c r="AQ46" s="47">
        <v>0.82417582417582413</v>
      </c>
      <c r="AR46" s="47">
        <v>0.92307692307692313</v>
      </c>
      <c r="AS46" s="47">
        <v>0.91758241758241754</v>
      </c>
      <c r="AT46" s="183">
        <v>152</v>
      </c>
      <c r="AU46" s="47">
        <v>0.76973684210526316</v>
      </c>
      <c r="AV46" s="47">
        <v>0.67532467532467533</v>
      </c>
      <c r="AW46" s="47">
        <v>0.8666666666666667</v>
      </c>
      <c r="AX46" s="48">
        <v>35.82236842105263</v>
      </c>
      <c r="AY46" s="48">
        <v>34.298701298701296</v>
      </c>
      <c r="AZ46" s="48">
        <v>37.386666666666663</v>
      </c>
      <c r="BA46" s="49">
        <v>13</v>
      </c>
      <c r="BB46" s="49">
        <v>139</v>
      </c>
      <c r="BC46" s="47">
        <v>0.53846153846153844</v>
      </c>
      <c r="BD46" s="47">
        <v>0.79136690647482011</v>
      </c>
      <c r="BE46" s="48">
        <v>31.076923076923077</v>
      </c>
      <c r="BF46" s="48">
        <v>36.266187050359711</v>
      </c>
      <c r="BG46" s="47">
        <v>0.86184210526315785</v>
      </c>
      <c r="BH46" s="47">
        <v>0.90131578947368418</v>
      </c>
      <c r="BI46" s="47">
        <v>0.86842105263157898</v>
      </c>
      <c r="BJ46" s="47">
        <v>0.85526315789473684</v>
      </c>
      <c r="BK46" s="47">
        <v>0.875</v>
      </c>
      <c r="BL46" s="47">
        <v>0.88157894736842102</v>
      </c>
      <c r="BM46" s="47">
        <v>0.875</v>
      </c>
      <c r="BN46" s="183">
        <v>184</v>
      </c>
      <c r="BO46" s="47">
        <v>0.61956521739130432</v>
      </c>
      <c r="BP46" s="47">
        <v>0.55681818181818177</v>
      </c>
      <c r="BQ46" s="47">
        <v>0.67708333333333337</v>
      </c>
      <c r="BR46" s="48">
        <v>34.342391304347828</v>
      </c>
      <c r="BS46" s="48">
        <v>33.19318181818182</v>
      </c>
      <c r="BT46" s="48">
        <v>35.395833333333336</v>
      </c>
      <c r="BU46" s="49">
        <v>13</v>
      </c>
      <c r="BV46" s="47">
        <v>0.23076923076923078</v>
      </c>
      <c r="BW46" s="47">
        <v>0.64912280701754388</v>
      </c>
      <c r="BX46" s="48">
        <v>28.76923076923077</v>
      </c>
      <c r="BY46" s="48">
        <v>34.76608187134503</v>
      </c>
      <c r="BZ46" s="47">
        <v>0.73913043478260865</v>
      </c>
      <c r="CA46" s="47">
        <v>0.86413043478260865</v>
      </c>
      <c r="CB46" s="47">
        <v>0.82065217391304346</v>
      </c>
      <c r="CC46" s="47">
        <v>0.70652173913043481</v>
      </c>
      <c r="CD46" s="47">
        <v>0.76630434782608692</v>
      </c>
      <c r="CE46" s="47">
        <v>0.85869565217391308</v>
      </c>
      <c r="CF46" s="47">
        <v>0.84239130434782605</v>
      </c>
      <c r="CG46" s="47">
        <v>0.38150289017341038</v>
      </c>
      <c r="CH46" s="47">
        <v>0.30927835051546393</v>
      </c>
      <c r="CI46" s="47">
        <v>0.47368421052631576</v>
      </c>
      <c r="CJ46" s="50">
        <v>32</v>
      </c>
      <c r="CK46" s="50">
        <v>30.773195876288661</v>
      </c>
      <c r="CL46" s="50">
        <v>33.565789473684212</v>
      </c>
      <c r="CM46" s="47">
        <v>6.25E-2</v>
      </c>
      <c r="CN46" s="47">
        <v>0.4140127388535032</v>
      </c>
      <c r="CO46" s="50">
        <v>26.875</v>
      </c>
      <c r="CP46" s="50">
        <v>32.522292993630572</v>
      </c>
    </row>
    <row r="47" spans="1:94" ht="15" thickBot="1" x14ac:dyDescent="0.25">
      <c r="A47" s="180" t="s">
        <v>10</v>
      </c>
      <c r="B47" s="181" t="s">
        <v>178</v>
      </c>
      <c r="C47" s="182">
        <v>0.61048689138576784</v>
      </c>
      <c r="D47" s="182">
        <v>0.53558052434456926</v>
      </c>
      <c r="E47" s="182">
        <v>0.6853932584269663</v>
      </c>
      <c r="F47" s="579">
        <v>173</v>
      </c>
      <c r="G47" s="580">
        <v>0.63005780346820806</v>
      </c>
      <c r="H47" s="580">
        <v>0.53488372093023251</v>
      </c>
      <c r="I47" s="580">
        <v>0.72413793103448276</v>
      </c>
      <c r="J47" s="581">
        <v>32.710190476190476</v>
      </c>
      <c r="K47" s="581">
        <v>31.252976190476193</v>
      </c>
      <c r="L47" s="581">
        <v>33.986536796536804</v>
      </c>
      <c r="M47" s="579">
        <v>29</v>
      </c>
      <c r="N47" s="579">
        <v>144</v>
      </c>
      <c r="O47" s="580">
        <v>0.55172413793103448</v>
      </c>
      <c r="P47" s="582">
        <v>0.64583333333333337</v>
      </c>
      <c r="Q47" s="581">
        <v>33.661666666666669</v>
      </c>
      <c r="R47" s="581">
        <v>32.392254587200242</v>
      </c>
      <c r="S47" s="580">
        <v>0.79768786127167635</v>
      </c>
      <c r="T47" s="580">
        <v>0.8554913294797688</v>
      </c>
      <c r="U47" s="580">
        <v>0.80924855491329484</v>
      </c>
      <c r="V47" s="580">
        <v>0.65317919075144504</v>
      </c>
      <c r="W47" s="580">
        <v>0.74566473988439308</v>
      </c>
      <c r="X47" s="580">
        <v>0.8554913294797688</v>
      </c>
      <c r="Y47" s="580">
        <v>0.86705202312138729</v>
      </c>
      <c r="Z47" s="183">
        <v>188</v>
      </c>
      <c r="AA47" s="47">
        <v>0.61702127659574468</v>
      </c>
      <c r="AB47" s="47">
        <v>0.55670103092783507</v>
      </c>
      <c r="AC47" s="47">
        <v>0.68131868131868134</v>
      </c>
      <c r="AD47" s="48">
        <v>33.904255319148938</v>
      </c>
      <c r="AE47" s="48">
        <v>32.886597938144327</v>
      </c>
      <c r="AF47" s="48">
        <v>34.989010989010985</v>
      </c>
      <c r="AG47" s="49">
        <v>47</v>
      </c>
      <c r="AH47" s="49">
        <v>141</v>
      </c>
      <c r="AI47" s="47">
        <v>0.51063829787234039</v>
      </c>
      <c r="AJ47" s="47">
        <v>0.65248226950354615</v>
      </c>
      <c r="AK47" s="48">
        <v>32.170212765957444</v>
      </c>
      <c r="AL47" s="48">
        <v>34.4822695035461</v>
      </c>
      <c r="AM47" s="47">
        <v>0.73404255319148937</v>
      </c>
      <c r="AN47" s="47">
        <v>0.84042553191489366</v>
      </c>
      <c r="AO47" s="47">
        <v>0.80851063829787229</v>
      </c>
      <c r="AP47" s="47">
        <v>0.6436170212765957</v>
      </c>
      <c r="AQ47" s="47">
        <v>0.72340425531914898</v>
      </c>
      <c r="AR47" s="47">
        <v>0.83510638297872342</v>
      </c>
      <c r="AS47" s="47">
        <v>0.8563829787234043</v>
      </c>
      <c r="AT47" s="183">
        <v>173</v>
      </c>
      <c r="AU47" s="47">
        <v>0.58381502890173409</v>
      </c>
      <c r="AV47" s="47">
        <v>0.51190476190476186</v>
      </c>
      <c r="AW47" s="47">
        <v>0.651685393258427</v>
      </c>
      <c r="AX47" s="48">
        <v>32.52601156069364</v>
      </c>
      <c r="AY47" s="48">
        <v>31.773809523809526</v>
      </c>
      <c r="AZ47" s="48">
        <v>33.235955056179776</v>
      </c>
      <c r="BA47" s="49">
        <v>33</v>
      </c>
      <c r="BB47" s="49">
        <v>140</v>
      </c>
      <c r="BC47" s="47">
        <v>0.45454545454545453</v>
      </c>
      <c r="BD47" s="47">
        <v>0.61428571428571432</v>
      </c>
      <c r="BE47" s="48">
        <v>30.636363636363637</v>
      </c>
      <c r="BF47" s="48">
        <v>32.971428571428568</v>
      </c>
      <c r="BG47" s="47">
        <v>0.65895953757225434</v>
      </c>
      <c r="BH47" s="47">
        <v>0.78034682080924855</v>
      </c>
      <c r="BI47" s="47">
        <v>0.67630057803468213</v>
      </c>
      <c r="BJ47" s="47">
        <v>0.63005780346820806</v>
      </c>
      <c r="BK47" s="47">
        <v>0.67052023121387283</v>
      </c>
      <c r="BL47" s="47">
        <v>0.72832369942196529</v>
      </c>
      <c r="BM47" s="47">
        <v>0.78612716763005785</v>
      </c>
      <c r="BN47" s="183">
        <v>154</v>
      </c>
      <c r="BO47" s="47">
        <v>0.53246753246753242</v>
      </c>
      <c r="BP47" s="47">
        <v>0.50632911392405067</v>
      </c>
      <c r="BQ47" s="47">
        <v>0.56000000000000005</v>
      </c>
      <c r="BR47" s="48">
        <v>33.019480519480517</v>
      </c>
      <c r="BS47" s="48">
        <v>31.949367088607595</v>
      </c>
      <c r="BT47" s="48">
        <v>34.146666666666668</v>
      </c>
      <c r="BU47" s="49">
        <v>31</v>
      </c>
      <c r="BV47" s="47">
        <v>0.22580645161290322</v>
      </c>
      <c r="BW47" s="47">
        <v>0.6097560975609756</v>
      </c>
      <c r="BX47" s="48">
        <v>28.548387096774192</v>
      </c>
      <c r="BY47" s="48">
        <v>34.146341463414636</v>
      </c>
      <c r="BZ47" s="47">
        <v>0.68831168831168832</v>
      </c>
      <c r="CA47" s="47">
        <v>0.75324675324675328</v>
      </c>
      <c r="CB47" s="47">
        <v>0.68831168831168832</v>
      </c>
      <c r="CC47" s="47">
        <v>0.64935064935064934</v>
      </c>
      <c r="CD47" s="47">
        <v>0.66233766233766234</v>
      </c>
      <c r="CE47" s="47">
        <v>0.74675324675324672</v>
      </c>
      <c r="CF47" s="47">
        <v>0.75324675324675328</v>
      </c>
      <c r="CG47" s="47">
        <v>0.24479166666666666</v>
      </c>
      <c r="CH47" s="47">
        <v>0.14736842105263157</v>
      </c>
      <c r="CI47" s="47">
        <v>0.34020618556701032</v>
      </c>
      <c r="CJ47" s="50">
        <v>28.416666666666668</v>
      </c>
      <c r="CK47" s="50">
        <v>26.757894736842104</v>
      </c>
      <c r="CL47" s="50">
        <v>30.041237113402062</v>
      </c>
      <c r="CM47" s="47">
        <v>0.12820512820512819</v>
      </c>
      <c r="CN47" s="47">
        <v>0.27450980392156865</v>
      </c>
      <c r="CO47" s="50">
        <v>25.948717948717949</v>
      </c>
      <c r="CP47" s="50">
        <v>29.045751633986928</v>
      </c>
    </row>
    <row r="48" spans="1:94" ht="15" thickBot="1" x14ac:dyDescent="0.25">
      <c r="A48" s="180" t="s">
        <v>8</v>
      </c>
      <c r="B48" s="181" t="s">
        <v>8</v>
      </c>
      <c r="C48" s="182">
        <v>0.6530898876404494</v>
      </c>
      <c r="D48" s="182">
        <v>0.56521739130434778</v>
      </c>
      <c r="E48" s="182">
        <v>0.73569482288828336</v>
      </c>
      <c r="F48" s="579">
        <v>244</v>
      </c>
      <c r="G48" s="580">
        <v>0.61885245901639341</v>
      </c>
      <c r="H48" s="580">
        <v>0.55652173913043479</v>
      </c>
      <c r="I48" s="580">
        <v>0.67441860465116277</v>
      </c>
      <c r="J48" s="581">
        <v>32.959187206555626</v>
      </c>
      <c r="K48" s="581">
        <v>31.688924501424498</v>
      </c>
      <c r="L48" s="581">
        <v>34.090731837606846</v>
      </c>
      <c r="M48" s="579">
        <v>35</v>
      </c>
      <c r="N48" s="579">
        <v>209</v>
      </c>
      <c r="O48" s="580">
        <v>0.48571428571428571</v>
      </c>
      <c r="P48" s="582">
        <v>0.64114832535885169</v>
      </c>
      <c r="Q48" s="581">
        <v>30.346212121212123</v>
      </c>
      <c r="R48" s="581">
        <v>33.273996726490331</v>
      </c>
      <c r="S48" s="580">
        <v>0.77049180327868849</v>
      </c>
      <c r="T48" s="580">
        <v>0.82377049180327866</v>
      </c>
      <c r="U48" s="580">
        <v>0.81967213114754101</v>
      </c>
      <c r="V48" s="580">
        <v>0.62295081967213117</v>
      </c>
      <c r="W48" s="580">
        <v>0.67622950819672134</v>
      </c>
      <c r="X48" s="580">
        <v>0.72540983606557374</v>
      </c>
      <c r="Y48" s="580">
        <v>0.79508196721311475</v>
      </c>
      <c r="Z48" s="183">
        <v>237</v>
      </c>
      <c r="AA48" s="47">
        <v>0.67088607594936711</v>
      </c>
      <c r="AB48" s="47">
        <v>0.55084745762711862</v>
      </c>
      <c r="AC48" s="47">
        <v>0.78991596638655459</v>
      </c>
      <c r="AD48" s="48">
        <v>33.805907172995781</v>
      </c>
      <c r="AE48" s="48">
        <v>31.898305084745761</v>
      </c>
      <c r="AF48" s="48">
        <v>35.69747899159664</v>
      </c>
      <c r="AG48" s="49">
        <v>41</v>
      </c>
      <c r="AH48" s="49">
        <v>196</v>
      </c>
      <c r="AI48" s="47">
        <v>0.63414634146341464</v>
      </c>
      <c r="AJ48" s="47">
        <v>0.6785714285714286</v>
      </c>
      <c r="AK48" s="48">
        <v>33</v>
      </c>
      <c r="AL48" s="48">
        <v>33.974489795918366</v>
      </c>
      <c r="AM48" s="47">
        <v>0.78481012658227844</v>
      </c>
      <c r="AN48" s="47">
        <v>0.86919831223628696</v>
      </c>
      <c r="AO48" s="47">
        <v>0.81856540084388185</v>
      </c>
      <c r="AP48" s="47">
        <v>0.69620253164556967</v>
      </c>
      <c r="AQ48" s="47">
        <v>0.72151898734177211</v>
      </c>
      <c r="AR48" s="47">
        <v>0.77637130801687759</v>
      </c>
      <c r="AS48" s="47">
        <v>0.85232067510548526</v>
      </c>
      <c r="AT48" s="183">
        <v>231</v>
      </c>
      <c r="AU48" s="47">
        <v>0.67099567099567103</v>
      </c>
      <c r="AV48" s="47">
        <v>0.5892857142857143</v>
      </c>
      <c r="AW48" s="47">
        <v>0.74789915966386555</v>
      </c>
      <c r="AX48" s="48">
        <v>33.683982683982684</v>
      </c>
      <c r="AY48" s="48">
        <v>32.517857142857146</v>
      </c>
      <c r="AZ48" s="48">
        <v>34.781512605042018</v>
      </c>
      <c r="BA48" s="49">
        <v>42</v>
      </c>
      <c r="BB48" s="49">
        <v>189</v>
      </c>
      <c r="BC48" s="47">
        <v>0.47619047619047616</v>
      </c>
      <c r="BD48" s="47">
        <v>0.7142857142857143</v>
      </c>
      <c r="BE48" s="48">
        <v>29.833333333333332</v>
      </c>
      <c r="BF48" s="48">
        <v>34.539682539682538</v>
      </c>
      <c r="BG48" s="47">
        <v>0.74025974025974028</v>
      </c>
      <c r="BH48" s="47">
        <v>0.81385281385281383</v>
      </c>
      <c r="BI48" s="47">
        <v>0.77056277056277056</v>
      </c>
      <c r="BJ48" s="47">
        <v>0.70995670995671001</v>
      </c>
      <c r="BK48" s="47">
        <v>0.7186147186147186</v>
      </c>
      <c r="BL48" s="47">
        <v>0.77056277056277056</v>
      </c>
      <c r="BM48" s="47">
        <v>0.76623376623376627</v>
      </c>
      <c r="BN48" s="183">
        <v>237</v>
      </c>
      <c r="BO48" s="47">
        <v>0.53164556962025311</v>
      </c>
      <c r="BP48" s="47">
        <v>0.4358974358974359</v>
      </c>
      <c r="BQ48" s="47">
        <v>0.625</v>
      </c>
      <c r="BR48" s="48">
        <v>31.654008438818565</v>
      </c>
      <c r="BS48" s="48">
        <v>30.239316239316238</v>
      </c>
      <c r="BT48" s="48">
        <v>33.033333333333331</v>
      </c>
      <c r="BU48" s="49">
        <v>33</v>
      </c>
      <c r="BV48" s="47">
        <v>0.36363636363636365</v>
      </c>
      <c r="BW48" s="47">
        <v>0.55882352941176472</v>
      </c>
      <c r="BX48" s="48">
        <v>26.878787878787879</v>
      </c>
      <c r="BY48" s="48">
        <v>32.426470588235297</v>
      </c>
      <c r="BZ48" s="47">
        <v>0.68354430379746833</v>
      </c>
      <c r="CA48" s="47">
        <v>0.7426160337552743</v>
      </c>
      <c r="CB48" s="47">
        <v>0.72573839662447259</v>
      </c>
      <c r="CC48" s="47">
        <v>0.61181434599156115</v>
      </c>
      <c r="CD48" s="47">
        <v>0.64135021097046419</v>
      </c>
      <c r="CE48" s="47">
        <v>0.71308016877637126</v>
      </c>
      <c r="CF48" s="47">
        <v>0.72573839662447259</v>
      </c>
      <c r="CG48" s="47">
        <v>0.40807174887892378</v>
      </c>
      <c r="CH48" s="47">
        <v>0.32231404958677684</v>
      </c>
      <c r="CI48" s="47">
        <v>0.50980392156862742</v>
      </c>
      <c r="CJ48" s="50">
        <v>30.937219730941703</v>
      </c>
      <c r="CK48" s="50">
        <v>28.917355371900825</v>
      </c>
      <c r="CL48" s="50">
        <v>33.333333333333336</v>
      </c>
      <c r="CM48" s="47">
        <v>0.27906976744186046</v>
      </c>
      <c r="CN48" s="47">
        <v>0.43888888888888888</v>
      </c>
      <c r="CO48" s="50">
        <v>27.906976744186046</v>
      </c>
      <c r="CP48" s="50">
        <v>31.661111111111111</v>
      </c>
    </row>
    <row r="49" spans="1:94" x14ac:dyDescent="0.2">
      <c r="A49" s="722" t="s">
        <v>17</v>
      </c>
      <c r="B49" s="583" t="s">
        <v>478</v>
      </c>
      <c r="C49" s="172">
        <v>0.69360269360269367</v>
      </c>
      <c r="D49" s="172">
        <v>0.60983606557377046</v>
      </c>
      <c r="E49" s="172">
        <v>0.7820069204152249</v>
      </c>
      <c r="F49" s="574">
        <v>196</v>
      </c>
      <c r="G49" s="575">
        <v>0.73979591836734693</v>
      </c>
      <c r="H49" s="575">
        <v>0.69523809523809521</v>
      </c>
      <c r="I49" s="575">
        <v>0.79120879120879117</v>
      </c>
      <c r="J49" s="576">
        <v>33.987691618329123</v>
      </c>
      <c r="K49" s="576">
        <v>32.777538711288713</v>
      </c>
      <c r="L49" s="576">
        <v>35.304471361971366</v>
      </c>
      <c r="M49" s="574">
        <v>20</v>
      </c>
      <c r="N49" s="574">
        <v>176</v>
      </c>
      <c r="O49" s="575">
        <v>0.55000000000000004</v>
      </c>
      <c r="P49" s="462">
        <v>0.76136363636363635</v>
      </c>
      <c r="Q49" s="576">
        <v>32.224999999999994</v>
      </c>
      <c r="R49" s="576">
        <v>34.332232073482075</v>
      </c>
      <c r="S49" s="575">
        <v>0.81632653061224492</v>
      </c>
      <c r="T49" s="575">
        <v>0.84183673469387754</v>
      </c>
      <c r="U49" s="575">
        <v>0.8571428571428571</v>
      </c>
      <c r="V49" s="575">
        <v>0.75</v>
      </c>
      <c r="W49" s="575">
        <v>0.7857142857142857</v>
      </c>
      <c r="X49" s="575">
        <v>0.81122448979591832</v>
      </c>
      <c r="Y49" s="575">
        <v>0.84183673469387754</v>
      </c>
      <c r="Z49" s="184">
        <v>206</v>
      </c>
      <c r="AA49" s="185">
        <v>0.69417475728155342</v>
      </c>
      <c r="AB49" s="185">
        <v>0.57009345794392519</v>
      </c>
      <c r="AC49" s="185">
        <v>0.82828282828282829</v>
      </c>
      <c r="AD49" s="186">
        <v>34.936893203883493</v>
      </c>
      <c r="AE49" s="186">
        <v>32.962616822429908</v>
      </c>
      <c r="AF49" s="186">
        <v>37.070707070707073</v>
      </c>
      <c r="AG49" s="187">
        <v>20</v>
      </c>
      <c r="AH49" s="187">
        <v>186</v>
      </c>
      <c r="AI49" s="185">
        <v>0.5</v>
      </c>
      <c r="AJ49" s="185">
        <v>0.71505376344086025</v>
      </c>
      <c r="AK49" s="186">
        <v>30.95</v>
      </c>
      <c r="AL49" s="186">
        <v>35.365591397849464</v>
      </c>
      <c r="AM49" s="185">
        <v>0.80097087378640774</v>
      </c>
      <c r="AN49" s="185">
        <v>0.83980582524271841</v>
      </c>
      <c r="AO49" s="185">
        <v>0.81553398058252424</v>
      </c>
      <c r="AP49" s="185">
        <v>0.71844660194174759</v>
      </c>
      <c r="AQ49" s="185">
        <v>0.78640776699029125</v>
      </c>
      <c r="AR49" s="185">
        <v>0.83495145631067957</v>
      </c>
      <c r="AS49" s="185">
        <v>0.86407766990291257</v>
      </c>
      <c r="AT49" s="184">
        <v>192</v>
      </c>
      <c r="AU49" s="185">
        <v>0.64583333333333337</v>
      </c>
      <c r="AV49" s="185">
        <v>0.55913978494623651</v>
      </c>
      <c r="AW49" s="185">
        <v>0.72727272727272729</v>
      </c>
      <c r="AX49" s="186">
        <v>34.442708333333336</v>
      </c>
      <c r="AY49" s="186">
        <v>33.344086021505376</v>
      </c>
      <c r="AZ49" s="186">
        <v>35.474747474747474</v>
      </c>
      <c r="BA49" s="187">
        <v>30</v>
      </c>
      <c r="BB49" s="187">
        <v>162</v>
      </c>
      <c r="BC49" s="185">
        <v>0.4</v>
      </c>
      <c r="BD49" s="185">
        <v>0.69135802469135799</v>
      </c>
      <c r="BE49" s="186">
        <v>30.833333333333332</v>
      </c>
      <c r="BF49" s="186">
        <v>35.111111111111114</v>
      </c>
      <c r="BG49" s="185">
        <v>0.8125</v>
      </c>
      <c r="BH49" s="185">
        <v>0.89583333333333337</v>
      </c>
      <c r="BI49" s="185">
        <v>0.8125</v>
      </c>
      <c r="BJ49" s="185">
        <v>0.69270833333333337</v>
      </c>
      <c r="BK49" s="185">
        <v>0.78125</v>
      </c>
      <c r="BL49" s="185">
        <v>0.83333333333333337</v>
      </c>
      <c r="BM49" s="185">
        <v>0.86979166666666663</v>
      </c>
      <c r="BN49" s="184">
        <v>204</v>
      </c>
      <c r="BO49" s="185">
        <v>0.5490196078431373</v>
      </c>
      <c r="BP49" s="185">
        <v>0.45283018867924529</v>
      </c>
      <c r="BQ49" s="185">
        <v>0.65306122448979587</v>
      </c>
      <c r="BR49" s="186">
        <v>33.220588235294116</v>
      </c>
      <c r="BS49" s="186">
        <v>31.924528301886792</v>
      </c>
      <c r="BT49" s="186">
        <v>34.622448979591837</v>
      </c>
      <c r="BU49" s="187">
        <v>28</v>
      </c>
      <c r="BV49" s="185">
        <v>0.4642857142857143</v>
      </c>
      <c r="BW49" s="185">
        <v>0.5625</v>
      </c>
      <c r="BX49" s="186">
        <v>31.142857142857142</v>
      </c>
      <c r="BY49" s="186">
        <v>33.551136363636367</v>
      </c>
      <c r="BZ49" s="185">
        <v>0.71078431372549022</v>
      </c>
      <c r="CA49" s="185">
        <v>0.86274509803921573</v>
      </c>
      <c r="CB49" s="185">
        <v>0.7990196078431373</v>
      </c>
      <c r="CC49" s="185">
        <v>0.67156862745098034</v>
      </c>
      <c r="CD49" s="185">
        <v>0.71078431372549022</v>
      </c>
      <c r="CE49" s="185">
        <v>0.76960784313725494</v>
      </c>
      <c r="CF49" s="185">
        <v>0.75</v>
      </c>
      <c r="CG49" s="185">
        <v>0.36931818181818182</v>
      </c>
      <c r="CH49" s="185">
        <v>0.3258426966292135</v>
      </c>
      <c r="CI49" s="185">
        <v>0.41379310344827586</v>
      </c>
      <c r="CJ49" s="188">
        <v>31.789772727272727</v>
      </c>
      <c r="CK49" s="188">
        <v>30.528089887640448</v>
      </c>
      <c r="CL49" s="188">
        <v>33.080459770114942</v>
      </c>
      <c r="CM49" s="185">
        <v>8.6956521739130432E-2</v>
      </c>
      <c r="CN49" s="185">
        <v>0.41176470588235292</v>
      </c>
      <c r="CO49" s="188">
        <v>24.956521739130434</v>
      </c>
      <c r="CP49" s="188">
        <v>32.816993464052288</v>
      </c>
    </row>
    <row r="50" spans="1:94" ht="15" thickBot="1" x14ac:dyDescent="0.25">
      <c r="A50" s="724"/>
      <c r="B50" s="177" t="s">
        <v>472</v>
      </c>
      <c r="C50" s="178">
        <v>0.69692058346839558</v>
      </c>
      <c r="D50" s="178">
        <v>0.6099071207430341</v>
      </c>
      <c r="E50" s="178">
        <v>0.79251700680272119</v>
      </c>
      <c r="F50" s="565">
        <v>221</v>
      </c>
      <c r="G50" s="577">
        <v>0.73755656108597289</v>
      </c>
      <c r="H50" s="577">
        <v>0.62385321100917435</v>
      </c>
      <c r="I50" s="577">
        <v>0.8482142857142857</v>
      </c>
      <c r="J50" s="578">
        <v>35.528381490149123</v>
      </c>
      <c r="K50" s="578">
        <v>33.517944791833685</v>
      </c>
      <c r="L50" s="578">
        <v>37.870978694508111</v>
      </c>
      <c r="M50" s="565">
        <v>12</v>
      </c>
      <c r="N50" s="565">
        <v>209</v>
      </c>
      <c r="O50" s="577">
        <v>0.58333333333333337</v>
      </c>
      <c r="P50" s="465">
        <v>0.74641148325358853</v>
      </c>
      <c r="Q50" s="578">
        <v>32.471428571428575</v>
      </c>
      <c r="R50" s="578">
        <v>35.704129027401386</v>
      </c>
      <c r="S50" s="577">
        <v>0.81447963800904977</v>
      </c>
      <c r="T50" s="577">
        <v>0.84615384615384615</v>
      </c>
      <c r="U50" s="577">
        <v>0.86425339366515841</v>
      </c>
      <c r="V50" s="577">
        <v>0.74660633484162897</v>
      </c>
      <c r="W50" s="577">
        <v>0.80995475113122173</v>
      </c>
      <c r="X50" s="577">
        <v>0.87782805429864252</v>
      </c>
      <c r="Y50" s="577">
        <v>0.90045248868778283</v>
      </c>
      <c r="Z50" s="179">
        <v>205</v>
      </c>
      <c r="AA50" s="43">
        <v>0.71219512195121948</v>
      </c>
      <c r="AB50" s="43">
        <v>0.64102564102564108</v>
      </c>
      <c r="AC50" s="43">
        <v>0.80681818181818177</v>
      </c>
      <c r="AD50" s="44">
        <v>35.234146341463415</v>
      </c>
      <c r="AE50" s="44">
        <v>33.700854700854698</v>
      </c>
      <c r="AF50" s="44">
        <v>37.272727272727273</v>
      </c>
      <c r="AG50" s="45">
        <v>16</v>
      </c>
      <c r="AH50" s="45">
        <v>189</v>
      </c>
      <c r="AI50" s="43">
        <v>0.375</v>
      </c>
      <c r="AJ50" s="43">
        <v>0.7407407407407407</v>
      </c>
      <c r="AK50" s="44">
        <v>29.6875</v>
      </c>
      <c r="AL50" s="44">
        <v>35.703703703703702</v>
      </c>
      <c r="AM50" s="43">
        <v>0.84878048780487803</v>
      </c>
      <c r="AN50" s="43">
        <v>0.8878048780487805</v>
      </c>
      <c r="AO50" s="43">
        <v>0.88292682926829269</v>
      </c>
      <c r="AP50" s="43">
        <v>0.71707317073170729</v>
      </c>
      <c r="AQ50" s="43">
        <v>0.78048780487804881</v>
      </c>
      <c r="AR50" s="43">
        <v>0.86341463414634145</v>
      </c>
      <c r="AS50" s="43">
        <v>0.91707317073170735</v>
      </c>
      <c r="AT50" s="179">
        <v>191</v>
      </c>
      <c r="AU50" s="43">
        <v>0.63350785340314131</v>
      </c>
      <c r="AV50" s="43">
        <v>0.55670103092783507</v>
      </c>
      <c r="AW50" s="43">
        <v>0.71276595744680848</v>
      </c>
      <c r="AX50" s="44">
        <v>34.104712041884817</v>
      </c>
      <c r="AY50" s="44">
        <v>32.773195876288661</v>
      </c>
      <c r="AZ50" s="44">
        <v>35.478723404255319</v>
      </c>
      <c r="BA50" s="45">
        <v>13</v>
      </c>
      <c r="BB50" s="45">
        <v>178</v>
      </c>
      <c r="BC50" s="43">
        <v>0.15384615384615385</v>
      </c>
      <c r="BD50" s="43">
        <v>0.6685393258426966</v>
      </c>
      <c r="BE50" s="44">
        <v>28.53846153846154</v>
      </c>
      <c r="BF50" s="44">
        <v>34.511235955056179</v>
      </c>
      <c r="BG50" s="43">
        <v>0.81675392670157065</v>
      </c>
      <c r="BH50" s="43">
        <v>0.8534031413612565</v>
      </c>
      <c r="BI50" s="43">
        <v>0.82198952879581155</v>
      </c>
      <c r="BJ50" s="43">
        <v>0.69633507853403143</v>
      </c>
      <c r="BK50" s="43">
        <v>0.75392670157068065</v>
      </c>
      <c r="BL50" s="43">
        <v>0.83246073298429324</v>
      </c>
      <c r="BM50" s="43">
        <v>0.79581151832460728</v>
      </c>
      <c r="BN50" s="179">
        <v>182</v>
      </c>
      <c r="BO50" s="43">
        <v>0.7142857142857143</v>
      </c>
      <c r="BP50" s="43">
        <v>0.61445783132530118</v>
      </c>
      <c r="BQ50" s="43">
        <v>0.79797979797979801</v>
      </c>
      <c r="BR50" s="44">
        <v>34.763736263736263</v>
      </c>
      <c r="BS50" s="44">
        <v>32.722891566265062</v>
      </c>
      <c r="BT50" s="44">
        <v>36.474747474747474</v>
      </c>
      <c r="BU50" s="45">
        <v>13</v>
      </c>
      <c r="BV50" s="43">
        <v>0.38461538461538464</v>
      </c>
      <c r="BW50" s="43">
        <v>0.73964497041420119</v>
      </c>
      <c r="BX50" s="44">
        <v>28.692307692307693</v>
      </c>
      <c r="BY50" s="44">
        <v>35.230769230769234</v>
      </c>
      <c r="BZ50" s="43">
        <v>0.85164835164835162</v>
      </c>
      <c r="CA50" s="43">
        <v>0.88461538461538458</v>
      </c>
      <c r="CB50" s="43">
        <v>0.88461538461538458</v>
      </c>
      <c r="CC50" s="43">
        <v>0.75824175824175821</v>
      </c>
      <c r="CD50" s="43">
        <v>0.81318681318681318</v>
      </c>
      <c r="CE50" s="43">
        <v>0.89010989010989006</v>
      </c>
      <c r="CF50" s="43">
        <v>0.82417582417582413</v>
      </c>
      <c r="CG50" s="43">
        <v>0.28409090909090912</v>
      </c>
      <c r="CH50" s="43">
        <v>0.18681318681318682</v>
      </c>
      <c r="CI50" s="43">
        <v>0.38823529411764707</v>
      </c>
      <c r="CJ50" s="46">
        <v>29.482954545454547</v>
      </c>
      <c r="CK50" s="46">
        <v>27.318681318681318</v>
      </c>
      <c r="CL50" s="46">
        <v>31.8</v>
      </c>
      <c r="CM50" s="43">
        <v>0</v>
      </c>
      <c r="CN50" s="43">
        <v>0.3125</v>
      </c>
      <c r="CO50" s="46">
        <v>25.125</v>
      </c>
      <c r="CP50" s="46">
        <v>29.918749999999999</v>
      </c>
    </row>
  </sheetData>
  <sheetProtection password="C6D6" sheet="1" objects="1" scenarios="1"/>
  <mergeCells count="20">
    <mergeCell ref="A21:A25"/>
    <mergeCell ref="A17:A20"/>
    <mergeCell ref="C8:E8"/>
    <mergeCell ref="Z8:AL8"/>
    <mergeCell ref="AM8:AS8"/>
    <mergeCell ref="A15:A16"/>
    <mergeCell ref="AT8:BF8"/>
    <mergeCell ref="BZ8:CF8"/>
    <mergeCell ref="CG8:CP8"/>
    <mergeCell ref="A9:A11"/>
    <mergeCell ref="A12:A14"/>
    <mergeCell ref="BG8:BM8"/>
    <mergeCell ref="BN8:BY8"/>
    <mergeCell ref="F8:R8"/>
    <mergeCell ref="S8:Y8"/>
    <mergeCell ref="A26:A30"/>
    <mergeCell ref="A31:A38"/>
    <mergeCell ref="A39:A41"/>
    <mergeCell ref="A42:A45"/>
    <mergeCell ref="A49:A50"/>
  </mergeCells>
  <hyperlinks>
    <hyperlink ref="A2" location="Contents!A1" display="Back to contents"/>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8"/>
  <sheetViews>
    <sheetView showGridLines="0" workbookViewId="0">
      <pane xSplit="1" ySplit="6" topLeftCell="B9" activePane="bottomRight" state="frozen"/>
      <selection pane="topRight" activeCell="B1" sqref="B1"/>
      <selection pane="bottomLeft" activeCell="A7" sqref="A7"/>
      <selection pane="bottomRight" activeCell="A2" sqref="A2"/>
    </sheetView>
  </sheetViews>
  <sheetFormatPr defaultRowHeight="14.25" x14ac:dyDescent="0.2"/>
  <cols>
    <col min="1" max="1" width="24.88671875" style="209" customWidth="1"/>
    <col min="2" max="40" width="5.21875" style="208" customWidth="1"/>
    <col min="41" max="16384" width="8.88671875" style="209"/>
  </cols>
  <sheetData>
    <row r="1" spans="1:48" ht="15" x14ac:dyDescent="0.25">
      <c r="A1" s="207" t="s">
        <v>479</v>
      </c>
    </row>
    <row r="2" spans="1:48" x14ac:dyDescent="0.2">
      <c r="A2" s="9" t="s">
        <v>27</v>
      </c>
    </row>
    <row r="4" spans="1:48" s="211" customFormat="1" ht="45.75" customHeight="1" x14ac:dyDescent="0.25">
      <c r="A4" s="210"/>
      <c r="B4" s="763" t="s">
        <v>61</v>
      </c>
      <c r="C4" s="764"/>
      <c r="D4" s="765"/>
      <c r="E4" s="766" t="s">
        <v>62</v>
      </c>
      <c r="F4" s="767"/>
      <c r="G4" s="768"/>
      <c r="H4" s="763" t="s">
        <v>63</v>
      </c>
      <c r="I4" s="764"/>
      <c r="J4" s="765"/>
      <c r="K4" s="766" t="s">
        <v>64</v>
      </c>
      <c r="L4" s="767"/>
      <c r="M4" s="768"/>
      <c r="N4" s="763" t="s">
        <v>65</v>
      </c>
      <c r="O4" s="764"/>
      <c r="P4" s="765"/>
      <c r="Q4" s="760" t="s">
        <v>66</v>
      </c>
      <c r="R4" s="761"/>
      <c r="S4" s="762"/>
      <c r="T4" s="763" t="s">
        <v>67</v>
      </c>
      <c r="U4" s="764"/>
      <c r="V4" s="765"/>
      <c r="W4" s="766" t="s">
        <v>68</v>
      </c>
      <c r="X4" s="767"/>
      <c r="Y4" s="768"/>
      <c r="Z4" s="763" t="s">
        <v>69</v>
      </c>
      <c r="AA4" s="764"/>
      <c r="AB4" s="765"/>
      <c r="AC4" s="766" t="s">
        <v>70</v>
      </c>
      <c r="AD4" s="767"/>
      <c r="AE4" s="768"/>
      <c r="AF4" s="763" t="s">
        <v>71</v>
      </c>
      <c r="AG4" s="764"/>
      <c r="AH4" s="765"/>
      <c r="AI4" s="766" t="s">
        <v>72</v>
      </c>
      <c r="AJ4" s="767"/>
      <c r="AK4" s="768"/>
      <c r="AL4" s="763" t="s">
        <v>73</v>
      </c>
      <c r="AM4" s="764" t="s">
        <v>214</v>
      </c>
      <c r="AN4" s="764" t="s">
        <v>215</v>
      </c>
    </row>
    <row r="5" spans="1:48" s="213" customFormat="1" ht="56.25" customHeight="1" x14ac:dyDescent="0.25">
      <c r="A5" s="212" t="s">
        <v>439</v>
      </c>
      <c r="B5" s="756" t="s">
        <v>74</v>
      </c>
      <c r="C5" s="758" t="s">
        <v>75</v>
      </c>
      <c r="D5" s="748" t="s">
        <v>76</v>
      </c>
      <c r="E5" s="750" t="s">
        <v>74</v>
      </c>
      <c r="F5" s="752" t="s">
        <v>75</v>
      </c>
      <c r="G5" s="754" t="s">
        <v>76</v>
      </c>
      <c r="H5" s="756" t="s">
        <v>74</v>
      </c>
      <c r="I5" s="758" t="s">
        <v>75</v>
      </c>
      <c r="J5" s="748" t="s">
        <v>76</v>
      </c>
      <c r="K5" s="750" t="s">
        <v>74</v>
      </c>
      <c r="L5" s="752" t="s">
        <v>75</v>
      </c>
      <c r="M5" s="754" t="s">
        <v>76</v>
      </c>
      <c r="N5" s="756" t="s">
        <v>74</v>
      </c>
      <c r="O5" s="758" t="s">
        <v>75</v>
      </c>
      <c r="P5" s="748" t="s">
        <v>76</v>
      </c>
      <c r="Q5" s="750" t="s">
        <v>74</v>
      </c>
      <c r="R5" s="752" t="s">
        <v>75</v>
      </c>
      <c r="S5" s="754" t="s">
        <v>76</v>
      </c>
      <c r="T5" s="756" t="s">
        <v>74</v>
      </c>
      <c r="U5" s="758" t="s">
        <v>75</v>
      </c>
      <c r="V5" s="748" t="s">
        <v>76</v>
      </c>
      <c r="W5" s="750" t="s">
        <v>74</v>
      </c>
      <c r="X5" s="752" t="s">
        <v>75</v>
      </c>
      <c r="Y5" s="754" t="s">
        <v>76</v>
      </c>
      <c r="Z5" s="756" t="s">
        <v>74</v>
      </c>
      <c r="AA5" s="758" t="s">
        <v>75</v>
      </c>
      <c r="AB5" s="748" t="s">
        <v>76</v>
      </c>
      <c r="AC5" s="750" t="s">
        <v>74</v>
      </c>
      <c r="AD5" s="752" t="s">
        <v>75</v>
      </c>
      <c r="AE5" s="754" t="s">
        <v>76</v>
      </c>
      <c r="AF5" s="756" t="s">
        <v>74</v>
      </c>
      <c r="AG5" s="758" t="s">
        <v>75</v>
      </c>
      <c r="AH5" s="748" t="s">
        <v>76</v>
      </c>
      <c r="AI5" s="750" t="s">
        <v>74</v>
      </c>
      <c r="AJ5" s="752" t="s">
        <v>75</v>
      </c>
      <c r="AK5" s="754" t="s">
        <v>76</v>
      </c>
      <c r="AL5" s="756" t="s">
        <v>74</v>
      </c>
      <c r="AM5" s="758" t="s">
        <v>75</v>
      </c>
      <c r="AN5" s="758" t="s">
        <v>76</v>
      </c>
    </row>
    <row r="6" spans="1:48" s="213" customFormat="1" ht="15" customHeight="1" thickBot="1" x14ac:dyDescent="0.3">
      <c r="A6" s="214" t="s">
        <v>473</v>
      </c>
      <c r="B6" s="757"/>
      <c r="C6" s="759"/>
      <c r="D6" s="749"/>
      <c r="E6" s="751"/>
      <c r="F6" s="753"/>
      <c r="G6" s="755"/>
      <c r="H6" s="757"/>
      <c r="I6" s="759"/>
      <c r="J6" s="749"/>
      <c r="K6" s="751"/>
      <c r="L6" s="753"/>
      <c r="M6" s="755"/>
      <c r="N6" s="757"/>
      <c r="O6" s="759"/>
      <c r="P6" s="749"/>
      <c r="Q6" s="751"/>
      <c r="R6" s="753"/>
      <c r="S6" s="755"/>
      <c r="T6" s="757"/>
      <c r="U6" s="759"/>
      <c r="V6" s="749"/>
      <c r="W6" s="751"/>
      <c r="X6" s="753"/>
      <c r="Y6" s="755"/>
      <c r="Z6" s="757"/>
      <c r="AA6" s="759"/>
      <c r="AB6" s="749"/>
      <c r="AC6" s="751"/>
      <c r="AD6" s="753"/>
      <c r="AE6" s="755"/>
      <c r="AF6" s="757"/>
      <c r="AG6" s="759"/>
      <c r="AH6" s="749"/>
      <c r="AI6" s="751"/>
      <c r="AJ6" s="753"/>
      <c r="AK6" s="755"/>
      <c r="AL6" s="757"/>
      <c r="AM6" s="759"/>
      <c r="AN6" s="759"/>
    </row>
    <row r="7" spans="1:48" s="213" customFormat="1" ht="15" x14ac:dyDescent="0.25">
      <c r="A7" s="215" t="s">
        <v>9</v>
      </c>
      <c r="B7" s="216">
        <v>30</v>
      </c>
      <c r="C7" s="217">
        <v>183</v>
      </c>
      <c r="D7" s="218">
        <v>30</v>
      </c>
      <c r="E7" s="219"/>
      <c r="F7" s="220"/>
      <c r="G7" s="221"/>
      <c r="H7" s="216">
        <v>5</v>
      </c>
      <c r="I7" s="217">
        <v>155</v>
      </c>
      <c r="J7" s="218">
        <v>50</v>
      </c>
      <c r="K7" s="219">
        <v>2</v>
      </c>
      <c r="L7" s="220">
        <v>32</v>
      </c>
      <c r="M7" s="221">
        <v>7</v>
      </c>
      <c r="N7" s="216">
        <v>1</v>
      </c>
      <c r="O7" s="217">
        <v>0</v>
      </c>
      <c r="P7" s="218"/>
      <c r="Q7" s="219">
        <v>4</v>
      </c>
      <c r="R7" s="220">
        <v>178</v>
      </c>
      <c r="S7" s="221">
        <v>14</v>
      </c>
      <c r="T7" s="216"/>
      <c r="U7" s="217"/>
      <c r="V7" s="218"/>
      <c r="W7" s="219">
        <v>1</v>
      </c>
      <c r="X7" s="220">
        <v>24</v>
      </c>
      <c r="Y7" s="221"/>
      <c r="Z7" s="216"/>
      <c r="AA7" s="217"/>
      <c r="AB7" s="218"/>
      <c r="AC7" s="219">
        <v>7</v>
      </c>
      <c r="AD7" s="220">
        <v>170</v>
      </c>
      <c r="AE7" s="221">
        <v>9</v>
      </c>
      <c r="AF7" s="216">
        <v>6</v>
      </c>
      <c r="AG7" s="217">
        <v>382</v>
      </c>
      <c r="AH7" s="218">
        <v>8</v>
      </c>
      <c r="AI7" s="219"/>
      <c r="AJ7" s="220"/>
      <c r="AK7" s="221"/>
      <c r="AL7" s="216">
        <v>56</v>
      </c>
      <c r="AM7" s="217">
        <v>1124</v>
      </c>
      <c r="AN7" s="217">
        <v>118</v>
      </c>
    </row>
    <row r="8" spans="1:48" ht="15" x14ac:dyDescent="0.25">
      <c r="A8" s="222" t="s">
        <v>451</v>
      </c>
      <c r="B8" s="223">
        <v>19</v>
      </c>
      <c r="C8" s="224">
        <v>119</v>
      </c>
      <c r="D8" s="225">
        <v>24</v>
      </c>
      <c r="E8" s="226"/>
      <c r="F8" s="227"/>
      <c r="G8" s="228"/>
      <c r="H8" s="223">
        <v>1</v>
      </c>
      <c r="I8" s="224">
        <v>27</v>
      </c>
      <c r="J8" s="225"/>
      <c r="K8" s="226"/>
      <c r="L8" s="227"/>
      <c r="M8" s="228"/>
      <c r="N8" s="223">
        <v>1</v>
      </c>
      <c r="O8" s="224">
        <v>0</v>
      </c>
      <c r="P8" s="225"/>
      <c r="Q8" s="417">
        <v>1</v>
      </c>
      <c r="R8" s="418">
        <v>80</v>
      </c>
      <c r="S8" s="419">
        <v>12</v>
      </c>
      <c r="T8" s="223"/>
      <c r="U8" s="224"/>
      <c r="V8" s="225"/>
      <c r="W8" s="226"/>
      <c r="X8" s="227"/>
      <c r="Y8" s="228"/>
      <c r="Z8" s="223"/>
      <c r="AA8" s="224"/>
      <c r="AB8" s="225"/>
      <c r="AC8" s="226">
        <v>2</v>
      </c>
      <c r="AD8" s="227">
        <v>40</v>
      </c>
      <c r="AE8" s="228"/>
      <c r="AF8" s="223">
        <v>1</v>
      </c>
      <c r="AG8" s="224">
        <v>70</v>
      </c>
      <c r="AH8" s="225">
        <v>0</v>
      </c>
      <c r="AI8" s="226"/>
      <c r="AJ8" s="227"/>
      <c r="AK8" s="228"/>
      <c r="AL8" s="223">
        <v>25</v>
      </c>
      <c r="AM8" s="224">
        <v>336</v>
      </c>
      <c r="AN8" s="224">
        <v>36</v>
      </c>
      <c r="AV8" s="213"/>
    </row>
    <row r="9" spans="1:48" ht="15" x14ac:dyDescent="0.25">
      <c r="A9" s="222" t="s">
        <v>452</v>
      </c>
      <c r="B9" s="223">
        <v>7</v>
      </c>
      <c r="C9" s="224">
        <v>40</v>
      </c>
      <c r="D9" s="225">
        <v>2</v>
      </c>
      <c r="E9" s="226"/>
      <c r="F9" s="227"/>
      <c r="G9" s="228"/>
      <c r="H9" s="223">
        <v>3</v>
      </c>
      <c r="I9" s="224">
        <v>128</v>
      </c>
      <c r="J9" s="225">
        <v>50</v>
      </c>
      <c r="K9" s="226"/>
      <c r="L9" s="227"/>
      <c r="M9" s="228"/>
      <c r="N9" s="223"/>
      <c r="O9" s="224"/>
      <c r="P9" s="225"/>
      <c r="Q9" s="417"/>
      <c r="R9" s="418"/>
      <c r="S9" s="419"/>
      <c r="T9" s="223"/>
      <c r="U9" s="224"/>
      <c r="V9" s="225"/>
      <c r="W9" s="226"/>
      <c r="X9" s="227"/>
      <c r="Y9" s="228"/>
      <c r="Z9" s="223"/>
      <c r="AA9" s="224"/>
      <c r="AB9" s="225"/>
      <c r="AC9" s="226">
        <v>1</v>
      </c>
      <c r="AD9" s="227">
        <v>10</v>
      </c>
      <c r="AE9" s="228"/>
      <c r="AF9" s="223">
        <v>2</v>
      </c>
      <c r="AG9" s="224">
        <v>44</v>
      </c>
      <c r="AH9" s="225">
        <v>6</v>
      </c>
      <c r="AI9" s="226"/>
      <c r="AJ9" s="227"/>
      <c r="AK9" s="228"/>
      <c r="AL9" s="223">
        <v>13</v>
      </c>
      <c r="AM9" s="224">
        <v>222</v>
      </c>
      <c r="AN9" s="224">
        <v>58</v>
      </c>
      <c r="AV9" s="213"/>
    </row>
    <row r="10" spans="1:48" ht="15.75" thickBot="1" x14ac:dyDescent="0.3">
      <c r="A10" s="229" t="s">
        <v>453</v>
      </c>
      <c r="B10" s="230">
        <v>4</v>
      </c>
      <c r="C10" s="231">
        <v>24</v>
      </c>
      <c r="D10" s="232">
        <v>4</v>
      </c>
      <c r="E10" s="233"/>
      <c r="F10" s="234"/>
      <c r="G10" s="235"/>
      <c r="H10" s="230">
        <v>1</v>
      </c>
      <c r="I10" s="231"/>
      <c r="J10" s="232"/>
      <c r="K10" s="233">
        <v>2</v>
      </c>
      <c r="L10" s="234">
        <v>32</v>
      </c>
      <c r="M10" s="235">
        <v>7</v>
      </c>
      <c r="N10" s="230"/>
      <c r="O10" s="231"/>
      <c r="P10" s="232"/>
      <c r="Q10" s="420">
        <v>3</v>
      </c>
      <c r="R10" s="421">
        <v>98</v>
      </c>
      <c r="S10" s="422">
        <v>2</v>
      </c>
      <c r="T10" s="230"/>
      <c r="U10" s="231"/>
      <c r="V10" s="232"/>
      <c r="W10" s="233">
        <v>1</v>
      </c>
      <c r="X10" s="234">
        <v>24</v>
      </c>
      <c r="Y10" s="235"/>
      <c r="Z10" s="230"/>
      <c r="AA10" s="231"/>
      <c r="AB10" s="232"/>
      <c r="AC10" s="233">
        <v>4</v>
      </c>
      <c r="AD10" s="234">
        <v>120</v>
      </c>
      <c r="AE10" s="235">
        <v>9</v>
      </c>
      <c r="AF10" s="230">
        <v>3</v>
      </c>
      <c r="AG10" s="231">
        <v>268</v>
      </c>
      <c r="AH10" s="232">
        <v>2</v>
      </c>
      <c r="AI10" s="233"/>
      <c r="AJ10" s="234"/>
      <c r="AK10" s="235"/>
      <c r="AL10" s="230">
        <v>18</v>
      </c>
      <c r="AM10" s="231">
        <v>566</v>
      </c>
      <c r="AN10" s="231">
        <v>24</v>
      </c>
      <c r="AV10" s="213"/>
    </row>
    <row r="11" spans="1:48" s="213" customFormat="1" ht="15" x14ac:dyDescent="0.25">
      <c r="A11" s="215" t="s">
        <v>15</v>
      </c>
      <c r="B11" s="216">
        <v>27</v>
      </c>
      <c r="C11" s="217">
        <v>173</v>
      </c>
      <c r="D11" s="218">
        <v>21</v>
      </c>
      <c r="E11" s="219">
        <v>2</v>
      </c>
      <c r="F11" s="220">
        <v>106</v>
      </c>
      <c r="G11" s="221"/>
      <c r="H11" s="216">
        <v>12</v>
      </c>
      <c r="I11" s="217">
        <v>623</v>
      </c>
      <c r="J11" s="218">
        <v>70</v>
      </c>
      <c r="K11" s="219">
        <v>7</v>
      </c>
      <c r="L11" s="220">
        <v>348</v>
      </c>
      <c r="M11" s="221">
        <v>41</v>
      </c>
      <c r="N11" s="216">
        <v>14</v>
      </c>
      <c r="O11" s="217">
        <v>9</v>
      </c>
      <c r="P11" s="218"/>
      <c r="Q11" s="423">
        <v>2</v>
      </c>
      <c r="R11" s="424">
        <v>124</v>
      </c>
      <c r="S11" s="425">
        <v>8</v>
      </c>
      <c r="T11" s="216">
        <v>1</v>
      </c>
      <c r="U11" s="217">
        <v>44</v>
      </c>
      <c r="V11" s="218">
        <v>12</v>
      </c>
      <c r="W11" s="219">
        <v>1</v>
      </c>
      <c r="X11" s="220">
        <v>12</v>
      </c>
      <c r="Y11" s="221"/>
      <c r="Z11" s="216"/>
      <c r="AA11" s="217"/>
      <c r="AB11" s="218"/>
      <c r="AC11" s="219">
        <v>8</v>
      </c>
      <c r="AD11" s="220">
        <v>249</v>
      </c>
      <c r="AE11" s="221">
        <v>21</v>
      </c>
      <c r="AF11" s="216">
        <v>4</v>
      </c>
      <c r="AG11" s="217">
        <v>162</v>
      </c>
      <c r="AH11" s="218">
        <v>23</v>
      </c>
      <c r="AI11" s="219">
        <v>1</v>
      </c>
      <c r="AJ11" s="220">
        <v>60</v>
      </c>
      <c r="AK11" s="221"/>
      <c r="AL11" s="216">
        <v>79</v>
      </c>
      <c r="AM11" s="217">
        <v>1910</v>
      </c>
      <c r="AN11" s="217">
        <v>196</v>
      </c>
    </row>
    <row r="12" spans="1:48" ht="15" x14ac:dyDescent="0.25">
      <c r="A12" s="222" t="s">
        <v>15</v>
      </c>
      <c r="B12" s="223">
        <v>15</v>
      </c>
      <c r="C12" s="224">
        <v>66</v>
      </c>
      <c r="D12" s="225">
        <v>19</v>
      </c>
      <c r="E12" s="226">
        <v>1</v>
      </c>
      <c r="F12" s="227">
        <v>80</v>
      </c>
      <c r="G12" s="228"/>
      <c r="H12" s="223">
        <v>4</v>
      </c>
      <c r="I12" s="224">
        <v>216</v>
      </c>
      <c r="J12" s="225">
        <v>15</v>
      </c>
      <c r="K12" s="226">
        <v>3</v>
      </c>
      <c r="L12" s="227">
        <v>158</v>
      </c>
      <c r="M12" s="228">
        <v>11</v>
      </c>
      <c r="N12" s="223">
        <v>7</v>
      </c>
      <c r="O12" s="224">
        <v>8</v>
      </c>
      <c r="P12" s="225"/>
      <c r="Q12" s="417">
        <v>1</v>
      </c>
      <c r="R12" s="418">
        <v>80</v>
      </c>
      <c r="S12" s="419">
        <v>5</v>
      </c>
      <c r="T12" s="223">
        <v>1</v>
      </c>
      <c r="U12" s="224">
        <v>44</v>
      </c>
      <c r="V12" s="225">
        <v>12</v>
      </c>
      <c r="W12" s="226"/>
      <c r="X12" s="227"/>
      <c r="Y12" s="228"/>
      <c r="Z12" s="223"/>
      <c r="AA12" s="224"/>
      <c r="AB12" s="225"/>
      <c r="AC12" s="226">
        <v>3</v>
      </c>
      <c r="AD12" s="227">
        <v>111</v>
      </c>
      <c r="AE12" s="228">
        <v>8</v>
      </c>
      <c r="AF12" s="223">
        <v>2</v>
      </c>
      <c r="AG12" s="224">
        <v>102</v>
      </c>
      <c r="AH12" s="225">
        <v>20</v>
      </c>
      <c r="AI12" s="226">
        <v>1</v>
      </c>
      <c r="AJ12" s="227">
        <v>60</v>
      </c>
      <c r="AK12" s="228"/>
      <c r="AL12" s="223">
        <v>38</v>
      </c>
      <c r="AM12" s="224">
        <v>925</v>
      </c>
      <c r="AN12" s="224">
        <v>90</v>
      </c>
      <c r="AV12" s="213"/>
    </row>
    <row r="13" spans="1:48" ht="15.75" thickBot="1" x14ac:dyDescent="0.3">
      <c r="A13" s="229" t="s">
        <v>481</v>
      </c>
      <c r="B13" s="230">
        <v>12</v>
      </c>
      <c r="C13" s="231">
        <v>107</v>
      </c>
      <c r="D13" s="232">
        <v>2</v>
      </c>
      <c r="E13" s="233">
        <v>1</v>
      </c>
      <c r="F13" s="234">
        <v>26</v>
      </c>
      <c r="G13" s="235"/>
      <c r="H13" s="230">
        <v>8</v>
      </c>
      <c r="I13" s="231">
        <v>407</v>
      </c>
      <c r="J13" s="232">
        <v>55</v>
      </c>
      <c r="K13" s="233">
        <v>4</v>
      </c>
      <c r="L13" s="234">
        <v>190</v>
      </c>
      <c r="M13" s="235">
        <v>30</v>
      </c>
      <c r="N13" s="230">
        <v>7</v>
      </c>
      <c r="O13" s="231">
        <v>1</v>
      </c>
      <c r="P13" s="232"/>
      <c r="Q13" s="420">
        <v>1</v>
      </c>
      <c r="R13" s="421">
        <v>44</v>
      </c>
      <c r="S13" s="422">
        <v>3</v>
      </c>
      <c r="T13" s="230"/>
      <c r="U13" s="231"/>
      <c r="V13" s="232"/>
      <c r="W13" s="233">
        <v>1</v>
      </c>
      <c r="X13" s="234">
        <v>12</v>
      </c>
      <c r="Y13" s="235"/>
      <c r="Z13" s="230"/>
      <c r="AA13" s="231"/>
      <c r="AB13" s="232"/>
      <c r="AC13" s="233">
        <v>5</v>
      </c>
      <c r="AD13" s="234">
        <v>138</v>
      </c>
      <c r="AE13" s="235">
        <v>13</v>
      </c>
      <c r="AF13" s="230">
        <v>2</v>
      </c>
      <c r="AG13" s="231">
        <v>60</v>
      </c>
      <c r="AH13" s="232">
        <v>3</v>
      </c>
      <c r="AI13" s="233"/>
      <c r="AJ13" s="234"/>
      <c r="AK13" s="235"/>
      <c r="AL13" s="230">
        <v>41</v>
      </c>
      <c r="AM13" s="231">
        <v>985</v>
      </c>
      <c r="AN13" s="231">
        <v>106</v>
      </c>
      <c r="AV13" s="213"/>
    </row>
    <row r="14" spans="1:48" s="213" customFormat="1" ht="15" x14ac:dyDescent="0.25">
      <c r="A14" s="215" t="s">
        <v>16</v>
      </c>
      <c r="B14" s="216">
        <v>47</v>
      </c>
      <c r="C14" s="217">
        <v>274</v>
      </c>
      <c r="D14" s="218">
        <v>55</v>
      </c>
      <c r="E14" s="219"/>
      <c r="F14" s="220"/>
      <c r="G14" s="221"/>
      <c r="H14" s="216">
        <v>24</v>
      </c>
      <c r="I14" s="217">
        <v>1285</v>
      </c>
      <c r="J14" s="218">
        <v>209</v>
      </c>
      <c r="K14" s="219">
        <v>9</v>
      </c>
      <c r="L14" s="220">
        <v>210</v>
      </c>
      <c r="M14" s="221">
        <v>10</v>
      </c>
      <c r="N14" s="216">
        <v>15</v>
      </c>
      <c r="O14" s="217">
        <v>6</v>
      </c>
      <c r="P14" s="218"/>
      <c r="Q14" s="423">
        <v>8</v>
      </c>
      <c r="R14" s="424">
        <v>268</v>
      </c>
      <c r="S14" s="425">
        <v>35</v>
      </c>
      <c r="T14" s="216">
        <v>2</v>
      </c>
      <c r="U14" s="217">
        <v>50</v>
      </c>
      <c r="V14" s="218">
        <v>40</v>
      </c>
      <c r="W14" s="219"/>
      <c r="X14" s="220"/>
      <c r="Y14" s="221"/>
      <c r="Z14" s="216"/>
      <c r="AA14" s="217"/>
      <c r="AB14" s="218"/>
      <c r="AC14" s="219">
        <v>15</v>
      </c>
      <c r="AD14" s="220">
        <v>413</v>
      </c>
      <c r="AE14" s="221">
        <v>182</v>
      </c>
      <c r="AF14" s="216">
        <v>9</v>
      </c>
      <c r="AG14" s="217">
        <v>310</v>
      </c>
      <c r="AH14" s="218">
        <v>33</v>
      </c>
      <c r="AI14" s="219"/>
      <c r="AJ14" s="220"/>
      <c r="AK14" s="221"/>
      <c r="AL14" s="216">
        <v>129</v>
      </c>
      <c r="AM14" s="217">
        <v>2816</v>
      </c>
      <c r="AN14" s="217">
        <v>564</v>
      </c>
    </row>
    <row r="15" spans="1:48" ht="15" x14ac:dyDescent="0.25">
      <c r="A15" s="222" t="s">
        <v>468</v>
      </c>
      <c r="B15" s="223">
        <v>18</v>
      </c>
      <c r="C15" s="224">
        <v>114</v>
      </c>
      <c r="D15" s="225">
        <v>23</v>
      </c>
      <c r="E15" s="226"/>
      <c r="F15" s="227"/>
      <c r="G15" s="228"/>
      <c r="H15" s="223">
        <v>10</v>
      </c>
      <c r="I15" s="224">
        <v>667</v>
      </c>
      <c r="J15" s="225">
        <v>129</v>
      </c>
      <c r="K15" s="226">
        <v>4</v>
      </c>
      <c r="L15" s="227">
        <v>104</v>
      </c>
      <c r="M15" s="228">
        <v>5</v>
      </c>
      <c r="N15" s="223">
        <v>5</v>
      </c>
      <c r="O15" s="224">
        <v>0</v>
      </c>
      <c r="P15" s="225"/>
      <c r="Q15" s="417">
        <v>1</v>
      </c>
      <c r="R15" s="418">
        <v>26</v>
      </c>
      <c r="S15" s="419">
        <v>2</v>
      </c>
      <c r="T15" s="223"/>
      <c r="U15" s="224"/>
      <c r="V15" s="225"/>
      <c r="W15" s="226"/>
      <c r="X15" s="227"/>
      <c r="Y15" s="228"/>
      <c r="Z15" s="223"/>
      <c r="AA15" s="224"/>
      <c r="AB15" s="225"/>
      <c r="AC15" s="226">
        <v>4</v>
      </c>
      <c r="AD15" s="227">
        <v>134</v>
      </c>
      <c r="AE15" s="228">
        <v>35</v>
      </c>
      <c r="AF15" s="223">
        <v>3</v>
      </c>
      <c r="AG15" s="224">
        <v>92</v>
      </c>
      <c r="AH15" s="225">
        <v>10</v>
      </c>
      <c r="AI15" s="226"/>
      <c r="AJ15" s="227"/>
      <c r="AK15" s="228"/>
      <c r="AL15" s="223">
        <v>45</v>
      </c>
      <c r="AM15" s="224">
        <v>1137</v>
      </c>
      <c r="AN15" s="224">
        <v>204</v>
      </c>
      <c r="AV15" s="213"/>
    </row>
    <row r="16" spans="1:48" ht="15" x14ac:dyDescent="0.25">
      <c r="A16" s="222" t="s">
        <v>469</v>
      </c>
      <c r="B16" s="223">
        <v>17</v>
      </c>
      <c r="C16" s="224">
        <v>89</v>
      </c>
      <c r="D16" s="225">
        <v>20</v>
      </c>
      <c r="E16" s="226"/>
      <c r="F16" s="227"/>
      <c r="G16" s="228"/>
      <c r="H16" s="223">
        <v>9</v>
      </c>
      <c r="I16" s="224">
        <v>416</v>
      </c>
      <c r="J16" s="225">
        <v>66</v>
      </c>
      <c r="K16" s="226">
        <v>2</v>
      </c>
      <c r="L16" s="227">
        <v>52</v>
      </c>
      <c r="M16" s="228">
        <v>5</v>
      </c>
      <c r="N16" s="223">
        <v>6</v>
      </c>
      <c r="O16" s="224">
        <v>4</v>
      </c>
      <c r="P16" s="225"/>
      <c r="Q16" s="417">
        <v>2</v>
      </c>
      <c r="R16" s="418">
        <v>56</v>
      </c>
      <c r="S16" s="419">
        <v>2</v>
      </c>
      <c r="T16" s="223">
        <v>2</v>
      </c>
      <c r="U16" s="224">
        <v>50</v>
      </c>
      <c r="V16" s="225">
        <v>40</v>
      </c>
      <c r="W16" s="226"/>
      <c r="X16" s="227"/>
      <c r="Y16" s="228"/>
      <c r="Z16" s="223"/>
      <c r="AA16" s="224"/>
      <c r="AB16" s="225"/>
      <c r="AC16" s="226">
        <v>6</v>
      </c>
      <c r="AD16" s="227">
        <v>167</v>
      </c>
      <c r="AE16" s="228">
        <v>25</v>
      </c>
      <c r="AF16" s="223">
        <v>4</v>
      </c>
      <c r="AG16" s="224">
        <v>154</v>
      </c>
      <c r="AH16" s="225">
        <v>13</v>
      </c>
      <c r="AI16" s="226"/>
      <c r="AJ16" s="227"/>
      <c r="AK16" s="228"/>
      <c r="AL16" s="223">
        <v>48</v>
      </c>
      <c r="AM16" s="224">
        <v>988</v>
      </c>
      <c r="AN16" s="224">
        <v>171</v>
      </c>
      <c r="AV16" s="213"/>
    </row>
    <row r="17" spans="1:48" ht="15" x14ac:dyDescent="0.25">
      <c r="A17" s="222" t="s">
        <v>470</v>
      </c>
      <c r="B17" s="223">
        <v>8</v>
      </c>
      <c r="C17" s="224">
        <v>49</v>
      </c>
      <c r="D17" s="225">
        <v>10</v>
      </c>
      <c r="E17" s="226"/>
      <c r="F17" s="227"/>
      <c r="G17" s="228"/>
      <c r="H17" s="223">
        <v>3</v>
      </c>
      <c r="I17" s="224">
        <v>137</v>
      </c>
      <c r="J17" s="225">
        <v>10</v>
      </c>
      <c r="K17" s="226">
        <v>1</v>
      </c>
      <c r="L17" s="227">
        <v>4</v>
      </c>
      <c r="M17" s="228"/>
      <c r="N17" s="223">
        <v>1</v>
      </c>
      <c r="O17" s="224">
        <v>1</v>
      </c>
      <c r="P17" s="225"/>
      <c r="Q17" s="417">
        <v>2</v>
      </c>
      <c r="R17" s="418">
        <v>56</v>
      </c>
      <c r="S17" s="419">
        <v>3</v>
      </c>
      <c r="T17" s="223"/>
      <c r="U17" s="224"/>
      <c r="V17" s="225"/>
      <c r="W17" s="226"/>
      <c r="X17" s="227"/>
      <c r="Y17" s="228"/>
      <c r="Z17" s="223"/>
      <c r="AA17" s="224"/>
      <c r="AB17" s="225"/>
      <c r="AC17" s="226">
        <v>2</v>
      </c>
      <c r="AD17" s="227">
        <v>50</v>
      </c>
      <c r="AE17" s="228">
        <v>22</v>
      </c>
      <c r="AF17" s="223">
        <v>1</v>
      </c>
      <c r="AG17" s="224">
        <v>30</v>
      </c>
      <c r="AH17" s="225">
        <v>10</v>
      </c>
      <c r="AI17" s="226"/>
      <c r="AJ17" s="227"/>
      <c r="AK17" s="228"/>
      <c r="AL17" s="223">
        <v>18</v>
      </c>
      <c r="AM17" s="224">
        <v>327</v>
      </c>
      <c r="AN17" s="224">
        <v>55</v>
      </c>
      <c r="AV17" s="213"/>
    </row>
    <row r="18" spans="1:48" ht="15.75" thickBot="1" x14ac:dyDescent="0.3">
      <c r="A18" s="229" t="s">
        <v>471</v>
      </c>
      <c r="B18" s="230">
        <v>4</v>
      </c>
      <c r="C18" s="231">
        <v>22</v>
      </c>
      <c r="D18" s="232">
        <v>2</v>
      </c>
      <c r="E18" s="233"/>
      <c r="F18" s="234"/>
      <c r="G18" s="235"/>
      <c r="H18" s="230">
        <v>2</v>
      </c>
      <c r="I18" s="231">
        <v>65</v>
      </c>
      <c r="J18" s="232">
        <v>4</v>
      </c>
      <c r="K18" s="233">
        <v>2</v>
      </c>
      <c r="L18" s="234">
        <v>50</v>
      </c>
      <c r="M18" s="235"/>
      <c r="N18" s="230">
        <v>3</v>
      </c>
      <c r="O18" s="231">
        <v>1</v>
      </c>
      <c r="P18" s="232"/>
      <c r="Q18" s="420">
        <v>3</v>
      </c>
      <c r="R18" s="421">
        <v>130</v>
      </c>
      <c r="S18" s="422">
        <v>28</v>
      </c>
      <c r="T18" s="230"/>
      <c r="U18" s="231"/>
      <c r="V18" s="232"/>
      <c r="W18" s="233"/>
      <c r="X18" s="234"/>
      <c r="Y18" s="235"/>
      <c r="Z18" s="230"/>
      <c r="AA18" s="231"/>
      <c r="AB18" s="232"/>
      <c r="AC18" s="233">
        <v>3</v>
      </c>
      <c r="AD18" s="234">
        <v>62</v>
      </c>
      <c r="AE18" s="235">
        <v>100</v>
      </c>
      <c r="AF18" s="230">
        <v>1</v>
      </c>
      <c r="AG18" s="231">
        <v>34</v>
      </c>
      <c r="AH18" s="232">
        <v>0</v>
      </c>
      <c r="AI18" s="233"/>
      <c r="AJ18" s="234"/>
      <c r="AK18" s="235"/>
      <c r="AL18" s="230">
        <v>18</v>
      </c>
      <c r="AM18" s="231">
        <v>364</v>
      </c>
      <c r="AN18" s="231">
        <v>134</v>
      </c>
      <c r="AV18" s="213"/>
    </row>
    <row r="19" spans="1:48" s="213" customFormat="1" ht="15" x14ac:dyDescent="0.25">
      <c r="A19" s="215" t="s">
        <v>6</v>
      </c>
      <c r="B19" s="216">
        <v>66</v>
      </c>
      <c r="C19" s="217">
        <v>413</v>
      </c>
      <c r="D19" s="218">
        <v>76</v>
      </c>
      <c r="E19" s="219">
        <v>1</v>
      </c>
      <c r="F19" s="220">
        <v>11</v>
      </c>
      <c r="G19" s="221">
        <v>5</v>
      </c>
      <c r="H19" s="216">
        <v>21</v>
      </c>
      <c r="I19" s="217">
        <v>1059</v>
      </c>
      <c r="J19" s="218">
        <v>87</v>
      </c>
      <c r="K19" s="219">
        <v>6</v>
      </c>
      <c r="L19" s="220">
        <v>222</v>
      </c>
      <c r="M19" s="221">
        <v>26</v>
      </c>
      <c r="N19" s="216">
        <v>1</v>
      </c>
      <c r="O19" s="217"/>
      <c r="P19" s="218"/>
      <c r="Q19" s="423">
        <v>8</v>
      </c>
      <c r="R19" s="424">
        <v>344</v>
      </c>
      <c r="S19" s="425">
        <v>52</v>
      </c>
      <c r="T19" s="216"/>
      <c r="U19" s="217"/>
      <c r="V19" s="218"/>
      <c r="W19" s="219">
        <v>1</v>
      </c>
      <c r="X19" s="220">
        <v>16</v>
      </c>
      <c r="Y19" s="221"/>
      <c r="Z19" s="216"/>
      <c r="AA19" s="217"/>
      <c r="AB19" s="218"/>
      <c r="AC19" s="219">
        <v>11</v>
      </c>
      <c r="AD19" s="220">
        <v>365</v>
      </c>
      <c r="AE19" s="221">
        <v>25</v>
      </c>
      <c r="AF19" s="216">
        <v>14</v>
      </c>
      <c r="AG19" s="217">
        <v>425</v>
      </c>
      <c r="AH19" s="218">
        <v>170</v>
      </c>
      <c r="AI19" s="219"/>
      <c r="AJ19" s="220"/>
      <c r="AK19" s="221"/>
      <c r="AL19" s="216">
        <v>129</v>
      </c>
      <c r="AM19" s="217">
        <v>2855</v>
      </c>
      <c r="AN19" s="217">
        <v>441</v>
      </c>
    </row>
    <row r="20" spans="1:48" ht="15" x14ac:dyDescent="0.25">
      <c r="A20" s="222" t="s">
        <v>441</v>
      </c>
      <c r="B20" s="223">
        <v>8</v>
      </c>
      <c r="C20" s="224">
        <v>47</v>
      </c>
      <c r="D20" s="225">
        <v>7</v>
      </c>
      <c r="E20" s="226"/>
      <c r="F20" s="227"/>
      <c r="G20" s="228"/>
      <c r="H20" s="223">
        <v>4</v>
      </c>
      <c r="I20" s="224">
        <v>204</v>
      </c>
      <c r="J20" s="225">
        <v>32</v>
      </c>
      <c r="K20" s="226"/>
      <c r="L20" s="227"/>
      <c r="M20" s="228"/>
      <c r="N20" s="223"/>
      <c r="O20" s="224"/>
      <c r="P20" s="225"/>
      <c r="Q20" s="417">
        <v>1</v>
      </c>
      <c r="R20" s="418">
        <v>100</v>
      </c>
      <c r="S20" s="419">
        <v>27</v>
      </c>
      <c r="T20" s="223"/>
      <c r="U20" s="224"/>
      <c r="V20" s="225"/>
      <c r="W20" s="226">
        <v>1</v>
      </c>
      <c r="X20" s="227">
        <v>16</v>
      </c>
      <c r="Y20" s="228"/>
      <c r="Z20" s="223"/>
      <c r="AA20" s="224"/>
      <c r="AB20" s="225"/>
      <c r="AC20" s="226"/>
      <c r="AD20" s="227"/>
      <c r="AE20" s="228"/>
      <c r="AF20" s="223">
        <v>2</v>
      </c>
      <c r="AG20" s="224">
        <v>84</v>
      </c>
      <c r="AH20" s="225">
        <v>25</v>
      </c>
      <c r="AI20" s="226"/>
      <c r="AJ20" s="227"/>
      <c r="AK20" s="228"/>
      <c r="AL20" s="223">
        <v>16</v>
      </c>
      <c r="AM20" s="224">
        <v>451</v>
      </c>
      <c r="AN20" s="224">
        <v>91</v>
      </c>
      <c r="AV20" s="213"/>
    </row>
    <row r="21" spans="1:48" ht="15" x14ac:dyDescent="0.25">
      <c r="A21" s="222" t="s">
        <v>442</v>
      </c>
      <c r="B21" s="223">
        <v>17</v>
      </c>
      <c r="C21" s="224">
        <v>117</v>
      </c>
      <c r="D21" s="225">
        <v>32</v>
      </c>
      <c r="E21" s="226">
        <v>1</v>
      </c>
      <c r="F21" s="227">
        <v>11</v>
      </c>
      <c r="G21" s="228">
        <v>5</v>
      </c>
      <c r="H21" s="223">
        <v>7</v>
      </c>
      <c r="I21" s="224">
        <v>331</v>
      </c>
      <c r="J21" s="225">
        <v>26</v>
      </c>
      <c r="K21" s="226">
        <v>3</v>
      </c>
      <c r="L21" s="227">
        <v>132</v>
      </c>
      <c r="M21" s="228">
        <v>0</v>
      </c>
      <c r="N21" s="223"/>
      <c r="O21" s="224"/>
      <c r="P21" s="225"/>
      <c r="Q21" s="417">
        <v>2</v>
      </c>
      <c r="R21" s="418">
        <v>31</v>
      </c>
      <c r="S21" s="419">
        <v>5</v>
      </c>
      <c r="T21" s="223"/>
      <c r="U21" s="224"/>
      <c r="V21" s="225"/>
      <c r="W21" s="226"/>
      <c r="X21" s="227"/>
      <c r="Y21" s="228"/>
      <c r="Z21" s="223"/>
      <c r="AA21" s="224"/>
      <c r="AB21" s="225"/>
      <c r="AC21" s="226">
        <v>6</v>
      </c>
      <c r="AD21" s="227">
        <v>195</v>
      </c>
      <c r="AE21" s="228">
        <v>10</v>
      </c>
      <c r="AF21" s="223">
        <v>3</v>
      </c>
      <c r="AG21" s="224">
        <v>108</v>
      </c>
      <c r="AH21" s="225">
        <v>24</v>
      </c>
      <c r="AI21" s="226"/>
      <c r="AJ21" s="227"/>
      <c r="AK21" s="228"/>
      <c r="AL21" s="223">
        <v>39</v>
      </c>
      <c r="AM21" s="224">
        <v>925</v>
      </c>
      <c r="AN21" s="224">
        <v>102</v>
      </c>
      <c r="AV21" s="213"/>
    </row>
    <row r="22" spans="1:48" ht="15" x14ac:dyDescent="0.25">
      <c r="A22" s="222" t="s">
        <v>443</v>
      </c>
      <c r="B22" s="223">
        <v>11</v>
      </c>
      <c r="C22" s="224">
        <v>83</v>
      </c>
      <c r="D22" s="225">
        <v>2</v>
      </c>
      <c r="E22" s="226"/>
      <c r="F22" s="227"/>
      <c r="G22" s="228"/>
      <c r="H22" s="223">
        <v>2</v>
      </c>
      <c r="I22" s="224">
        <v>150</v>
      </c>
      <c r="J22" s="225"/>
      <c r="K22" s="226">
        <v>1</v>
      </c>
      <c r="L22" s="227">
        <v>26</v>
      </c>
      <c r="M22" s="228">
        <v>26</v>
      </c>
      <c r="N22" s="223"/>
      <c r="O22" s="224"/>
      <c r="P22" s="225"/>
      <c r="Q22" s="417">
        <v>1</v>
      </c>
      <c r="R22" s="418">
        <v>44</v>
      </c>
      <c r="S22" s="419">
        <v>3</v>
      </c>
      <c r="T22" s="223"/>
      <c r="U22" s="224"/>
      <c r="V22" s="225"/>
      <c r="W22" s="226"/>
      <c r="X22" s="227"/>
      <c r="Y22" s="228"/>
      <c r="Z22" s="223"/>
      <c r="AA22" s="224"/>
      <c r="AB22" s="225"/>
      <c r="AC22" s="226">
        <v>1</v>
      </c>
      <c r="AD22" s="227">
        <v>16</v>
      </c>
      <c r="AE22" s="228">
        <v>4</v>
      </c>
      <c r="AF22" s="223">
        <v>1</v>
      </c>
      <c r="AG22" s="224">
        <v>26</v>
      </c>
      <c r="AH22" s="225">
        <v>0</v>
      </c>
      <c r="AI22" s="226"/>
      <c r="AJ22" s="227"/>
      <c r="AK22" s="228"/>
      <c r="AL22" s="223">
        <v>17</v>
      </c>
      <c r="AM22" s="224">
        <v>345</v>
      </c>
      <c r="AN22" s="224">
        <v>35</v>
      </c>
      <c r="AV22" s="213"/>
    </row>
    <row r="23" spans="1:48" ht="15" x14ac:dyDescent="0.25">
      <c r="A23" s="222" t="s">
        <v>444</v>
      </c>
      <c r="B23" s="223">
        <v>16</v>
      </c>
      <c r="C23" s="224">
        <v>80</v>
      </c>
      <c r="D23" s="225">
        <v>22</v>
      </c>
      <c r="E23" s="226"/>
      <c r="F23" s="227"/>
      <c r="G23" s="228"/>
      <c r="H23" s="223">
        <v>7</v>
      </c>
      <c r="I23" s="224">
        <v>344</v>
      </c>
      <c r="J23" s="225">
        <v>29</v>
      </c>
      <c r="K23" s="226">
        <v>2</v>
      </c>
      <c r="L23" s="227">
        <v>64</v>
      </c>
      <c r="M23" s="228"/>
      <c r="N23" s="223">
        <v>1</v>
      </c>
      <c r="O23" s="224"/>
      <c r="P23" s="225"/>
      <c r="Q23" s="417">
        <v>3</v>
      </c>
      <c r="R23" s="418">
        <v>156</v>
      </c>
      <c r="S23" s="419">
        <v>5</v>
      </c>
      <c r="T23" s="223"/>
      <c r="U23" s="224"/>
      <c r="V23" s="225"/>
      <c r="W23" s="226"/>
      <c r="X23" s="227"/>
      <c r="Y23" s="228"/>
      <c r="Z23" s="223"/>
      <c r="AA23" s="224"/>
      <c r="AB23" s="225"/>
      <c r="AC23" s="226">
        <v>2</v>
      </c>
      <c r="AD23" s="227">
        <v>76</v>
      </c>
      <c r="AE23" s="228">
        <v>5</v>
      </c>
      <c r="AF23" s="223">
        <v>1</v>
      </c>
      <c r="AG23" s="224">
        <v>24</v>
      </c>
      <c r="AH23" s="225">
        <v>0</v>
      </c>
      <c r="AI23" s="226"/>
      <c r="AJ23" s="227"/>
      <c r="AK23" s="228"/>
      <c r="AL23" s="223">
        <v>32</v>
      </c>
      <c r="AM23" s="224">
        <v>744</v>
      </c>
      <c r="AN23" s="224">
        <v>61</v>
      </c>
      <c r="AV23" s="213"/>
    </row>
    <row r="24" spans="1:48" ht="15.75" thickBot="1" x14ac:dyDescent="0.3">
      <c r="A24" s="229" t="s">
        <v>445</v>
      </c>
      <c r="B24" s="230">
        <v>14</v>
      </c>
      <c r="C24" s="231">
        <v>86</v>
      </c>
      <c r="D24" s="232">
        <v>13</v>
      </c>
      <c r="E24" s="233"/>
      <c r="F24" s="234"/>
      <c r="G24" s="235"/>
      <c r="H24" s="230">
        <v>1</v>
      </c>
      <c r="I24" s="231">
        <v>30</v>
      </c>
      <c r="J24" s="232"/>
      <c r="K24" s="233"/>
      <c r="L24" s="234"/>
      <c r="M24" s="235"/>
      <c r="N24" s="230"/>
      <c r="O24" s="231"/>
      <c r="P24" s="232"/>
      <c r="Q24" s="420">
        <v>1</v>
      </c>
      <c r="R24" s="421">
        <v>13</v>
      </c>
      <c r="S24" s="422">
        <v>12</v>
      </c>
      <c r="T24" s="230"/>
      <c r="U24" s="231"/>
      <c r="V24" s="232"/>
      <c r="W24" s="233"/>
      <c r="X24" s="234"/>
      <c r="Y24" s="235"/>
      <c r="Z24" s="230"/>
      <c r="AA24" s="231"/>
      <c r="AB24" s="232"/>
      <c r="AC24" s="233">
        <v>2</v>
      </c>
      <c r="AD24" s="234">
        <v>78</v>
      </c>
      <c r="AE24" s="235">
        <v>6</v>
      </c>
      <c r="AF24" s="230">
        <v>7</v>
      </c>
      <c r="AG24" s="231">
        <v>183</v>
      </c>
      <c r="AH24" s="232">
        <v>121</v>
      </c>
      <c r="AI24" s="233"/>
      <c r="AJ24" s="234"/>
      <c r="AK24" s="235"/>
      <c r="AL24" s="230">
        <v>25</v>
      </c>
      <c r="AM24" s="231">
        <v>390</v>
      </c>
      <c r="AN24" s="231">
        <v>152</v>
      </c>
      <c r="AV24" s="213"/>
    </row>
    <row r="25" spans="1:48" s="213" customFormat="1" ht="15" x14ac:dyDescent="0.25">
      <c r="A25" s="215" t="s">
        <v>7</v>
      </c>
      <c r="B25" s="216">
        <v>62</v>
      </c>
      <c r="C25" s="217">
        <v>431</v>
      </c>
      <c r="D25" s="218">
        <v>67</v>
      </c>
      <c r="E25" s="219"/>
      <c r="F25" s="220"/>
      <c r="G25" s="221"/>
      <c r="H25" s="216">
        <v>17</v>
      </c>
      <c r="I25" s="217">
        <v>1057</v>
      </c>
      <c r="J25" s="218">
        <v>110</v>
      </c>
      <c r="K25" s="219">
        <v>7</v>
      </c>
      <c r="L25" s="220">
        <v>270</v>
      </c>
      <c r="M25" s="221">
        <v>129</v>
      </c>
      <c r="N25" s="216">
        <v>1</v>
      </c>
      <c r="O25" s="217">
        <v>0</v>
      </c>
      <c r="P25" s="218"/>
      <c r="Q25" s="423">
        <v>9</v>
      </c>
      <c r="R25" s="424">
        <v>518</v>
      </c>
      <c r="S25" s="425">
        <v>47</v>
      </c>
      <c r="T25" s="216">
        <v>2</v>
      </c>
      <c r="U25" s="217">
        <v>120</v>
      </c>
      <c r="V25" s="218">
        <v>10</v>
      </c>
      <c r="W25" s="219">
        <v>2</v>
      </c>
      <c r="X25" s="220">
        <v>104</v>
      </c>
      <c r="Y25" s="221"/>
      <c r="Z25" s="216">
        <v>1</v>
      </c>
      <c r="AA25" s="217"/>
      <c r="AB25" s="218"/>
      <c r="AC25" s="219">
        <v>10</v>
      </c>
      <c r="AD25" s="220">
        <v>411</v>
      </c>
      <c r="AE25" s="221">
        <v>17</v>
      </c>
      <c r="AF25" s="216">
        <v>6</v>
      </c>
      <c r="AG25" s="217">
        <v>227</v>
      </c>
      <c r="AH25" s="218">
        <v>34</v>
      </c>
      <c r="AI25" s="219"/>
      <c r="AJ25" s="220"/>
      <c r="AK25" s="221"/>
      <c r="AL25" s="216">
        <v>117</v>
      </c>
      <c r="AM25" s="217">
        <v>3138</v>
      </c>
      <c r="AN25" s="217">
        <v>414</v>
      </c>
    </row>
    <row r="26" spans="1:48" ht="15" x14ac:dyDescent="0.25">
      <c r="A26" s="222" t="s">
        <v>446</v>
      </c>
      <c r="B26" s="223">
        <v>7</v>
      </c>
      <c r="C26" s="224">
        <v>57</v>
      </c>
      <c r="D26" s="225">
        <v>2</v>
      </c>
      <c r="E26" s="226"/>
      <c r="F26" s="227"/>
      <c r="G26" s="228"/>
      <c r="H26" s="223">
        <v>3</v>
      </c>
      <c r="I26" s="224">
        <v>141</v>
      </c>
      <c r="J26" s="225">
        <v>1</v>
      </c>
      <c r="K26" s="226">
        <v>1</v>
      </c>
      <c r="L26" s="227">
        <v>69</v>
      </c>
      <c r="M26" s="228"/>
      <c r="N26" s="223"/>
      <c r="O26" s="224"/>
      <c r="P26" s="225"/>
      <c r="Q26" s="417">
        <v>1</v>
      </c>
      <c r="R26" s="418">
        <v>52</v>
      </c>
      <c r="S26" s="419">
        <v>3</v>
      </c>
      <c r="T26" s="223"/>
      <c r="U26" s="224"/>
      <c r="V26" s="225"/>
      <c r="W26" s="226"/>
      <c r="X26" s="227"/>
      <c r="Y26" s="228"/>
      <c r="Z26" s="223"/>
      <c r="AA26" s="224"/>
      <c r="AB26" s="225"/>
      <c r="AC26" s="226">
        <v>2</v>
      </c>
      <c r="AD26" s="227">
        <v>81</v>
      </c>
      <c r="AE26" s="228">
        <v>1</v>
      </c>
      <c r="AF26" s="223">
        <v>1</v>
      </c>
      <c r="AG26" s="224">
        <v>20</v>
      </c>
      <c r="AH26" s="225">
        <v>0</v>
      </c>
      <c r="AI26" s="226"/>
      <c r="AJ26" s="227"/>
      <c r="AK26" s="228"/>
      <c r="AL26" s="223">
        <v>15</v>
      </c>
      <c r="AM26" s="224">
        <v>420</v>
      </c>
      <c r="AN26" s="224">
        <v>7</v>
      </c>
      <c r="AV26" s="213"/>
    </row>
    <row r="27" spans="1:48" ht="15" x14ac:dyDescent="0.25">
      <c r="A27" s="222" t="s">
        <v>447</v>
      </c>
      <c r="B27" s="223">
        <v>5</v>
      </c>
      <c r="C27" s="224">
        <v>41</v>
      </c>
      <c r="D27" s="225">
        <v>7</v>
      </c>
      <c r="E27" s="226"/>
      <c r="F27" s="227"/>
      <c r="G27" s="228"/>
      <c r="H27" s="223">
        <v>1</v>
      </c>
      <c r="I27" s="224">
        <v>295</v>
      </c>
      <c r="J27" s="225"/>
      <c r="K27" s="226"/>
      <c r="L27" s="227"/>
      <c r="M27" s="228"/>
      <c r="N27" s="223"/>
      <c r="O27" s="224"/>
      <c r="P27" s="225"/>
      <c r="Q27" s="417">
        <v>2</v>
      </c>
      <c r="R27" s="418">
        <v>92</v>
      </c>
      <c r="S27" s="419">
        <v>2</v>
      </c>
      <c r="T27" s="223"/>
      <c r="U27" s="224"/>
      <c r="V27" s="225"/>
      <c r="W27" s="226"/>
      <c r="X27" s="227"/>
      <c r="Y27" s="228"/>
      <c r="Z27" s="223"/>
      <c r="AA27" s="224"/>
      <c r="AB27" s="225"/>
      <c r="AC27" s="226">
        <v>1</v>
      </c>
      <c r="AD27" s="227">
        <v>48</v>
      </c>
      <c r="AE27" s="228"/>
      <c r="AF27" s="223"/>
      <c r="AG27" s="224"/>
      <c r="AH27" s="225"/>
      <c r="AI27" s="226"/>
      <c r="AJ27" s="227"/>
      <c r="AK27" s="228"/>
      <c r="AL27" s="223">
        <v>9</v>
      </c>
      <c r="AM27" s="224">
        <v>476</v>
      </c>
      <c r="AN27" s="224">
        <v>9</v>
      </c>
      <c r="AV27" s="213"/>
    </row>
    <row r="28" spans="1:48" ht="15" x14ac:dyDescent="0.25">
      <c r="A28" s="222" t="s">
        <v>448</v>
      </c>
      <c r="B28" s="223">
        <v>28</v>
      </c>
      <c r="C28" s="224">
        <v>212</v>
      </c>
      <c r="D28" s="225">
        <v>36</v>
      </c>
      <c r="E28" s="226"/>
      <c r="F28" s="227"/>
      <c r="G28" s="228"/>
      <c r="H28" s="223">
        <v>7</v>
      </c>
      <c r="I28" s="224">
        <v>305</v>
      </c>
      <c r="J28" s="225">
        <v>93</v>
      </c>
      <c r="K28" s="226">
        <v>2</v>
      </c>
      <c r="L28" s="227">
        <v>63</v>
      </c>
      <c r="M28" s="228">
        <v>10</v>
      </c>
      <c r="N28" s="223"/>
      <c r="O28" s="224"/>
      <c r="P28" s="225"/>
      <c r="Q28" s="417"/>
      <c r="R28" s="418"/>
      <c r="S28" s="419"/>
      <c r="T28" s="223"/>
      <c r="U28" s="224"/>
      <c r="V28" s="225"/>
      <c r="W28" s="226"/>
      <c r="X28" s="227"/>
      <c r="Y28" s="228"/>
      <c r="Z28" s="223"/>
      <c r="AA28" s="224"/>
      <c r="AB28" s="225"/>
      <c r="AC28" s="226">
        <v>3</v>
      </c>
      <c r="AD28" s="227">
        <v>138</v>
      </c>
      <c r="AE28" s="228">
        <v>0</v>
      </c>
      <c r="AF28" s="223">
        <v>2</v>
      </c>
      <c r="AG28" s="224">
        <v>66</v>
      </c>
      <c r="AH28" s="225">
        <v>8</v>
      </c>
      <c r="AI28" s="226"/>
      <c r="AJ28" s="227"/>
      <c r="AK28" s="228"/>
      <c r="AL28" s="223">
        <v>42</v>
      </c>
      <c r="AM28" s="224">
        <v>784</v>
      </c>
      <c r="AN28" s="224">
        <v>147</v>
      </c>
      <c r="AV28" s="213"/>
    </row>
    <row r="29" spans="1:48" ht="15" x14ac:dyDescent="0.25">
      <c r="A29" s="222" t="s">
        <v>449</v>
      </c>
      <c r="B29" s="223">
        <v>8</v>
      </c>
      <c r="C29" s="224">
        <v>47</v>
      </c>
      <c r="D29" s="225">
        <v>13</v>
      </c>
      <c r="E29" s="226"/>
      <c r="F29" s="227"/>
      <c r="G29" s="228"/>
      <c r="H29" s="223">
        <v>4</v>
      </c>
      <c r="I29" s="224">
        <v>152</v>
      </c>
      <c r="J29" s="225">
        <v>9</v>
      </c>
      <c r="K29" s="226">
        <v>2</v>
      </c>
      <c r="L29" s="227">
        <v>32</v>
      </c>
      <c r="M29" s="228">
        <v>13</v>
      </c>
      <c r="N29" s="223"/>
      <c r="O29" s="224"/>
      <c r="P29" s="225"/>
      <c r="Q29" s="417">
        <v>1</v>
      </c>
      <c r="R29" s="418">
        <v>78</v>
      </c>
      <c r="S29" s="419">
        <v>1</v>
      </c>
      <c r="T29" s="223"/>
      <c r="U29" s="224"/>
      <c r="V29" s="225"/>
      <c r="W29" s="226">
        <v>1</v>
      </c>
      <c r="X29" s="227">
        <v>24</v>
      </c>
      <c r="Y29" s="228"/>
      <c r="Z29" s="223"/>
      <c r="AA29" s="224"/>
      <c r="AB29" s="225"/>
      <c r="AC29" s="226">
        <v>2</v>
      </c>
      <c r="AD29" s="227">
        <v>32</v>
      </c>
      <c r="AE29" s="228">
        <v>10</v>
      </c>
      <c r="AF29" s="223"/>
      <c r="AG29" s="224"/>
      <c r="AH29" s="225"/>
      <c r="AI29" s="226"/>
      <c r="AJ29" s="227"/>
      <c r="AK29" s="228"/>
      <c r="AL29" s="223">
        <v>18</v>
      </c>
      <c r="AM29" s="224">
        <v>365</v>
      </c>
      <c r="AN29" s="224">
        <v>46</v>
      </c>
      <c r="AV29" s="213"/>
    </row>
    <row r="30" spans="1:48" ht="15.75" thickBot="1" x14ac:dyDescent="0.3">
      <c r="A30" s="229" t="s">
        <v>450</v>
      </c>
      <c r="B30" s="230">
        <v>14</v>
      </c>
      <c r="C30" s="231">
        <v>74</v>
      </c>
      <c r="D30" s="232">
        <v>9</v>
      </c>
      <c r="E30" s="233"/>
      <c r="F30" s="234"/>
      <c r="G30" s="235"/>
      <c r="H30" s="230">
        <v>2</v>
      </c>
      <c r="I30" s="231">
        <v>164</v>
      </c>
      <c r="J30" s="232">
        <v>7</v>
      </c>
      <c r="K30" s="233">
        <v>2</v>
      </c>
      <c r="L30" s="234">
        <v>106</v>
      </c>
      <c r="M30" s="235">
        <v>106</v>
      </c>
      <c r="N30" s="230">
        <v>1</v>
      </c>
      <c r="O30" s="231">
        <v>0</v>
      </c>
      <c r="P30" s="232"/>
      <c r="Q30" s="420">
        <v>5</v>
      </c>
      <c r="R30" s="421">
        <v>296</v>
      </c>
      <c r="S30" s="422">
        <v>41</v>
      </c>
      <c r="T30" s="230">
        <v>2</v>
      </c>
      <c r="U30" s="231">
        <v>120</v>
      </c>
      <c r="V30" s="232">
        <v>10</v>
      </c>
      <c r="W30" s="233">
        <v>1</v>
      </c>
      <c r="X30" s="234">
        <v>80</v>
      </c>
      <c r="Y30" s="235"/>
      <c r="Z30" s="230">
        <v>1</v>
      </c>
      <c r="AA30" s="231"/>
      <c r="AB30" s="232"/>
      <c r="AC30" s="233">
        <v>2</v>
      </c>
      <c r="AD30" s="234">
        <v>112</v>
      </c>
      <c r="AE30" s="235">
        <v>6</v>
      </c>
      <c r="AF30" s="230">
        <v>3</v>
      </c>
      <c r="AG30" s="231">
        <v>141</v>
      </c>
      <c r="AH30" s="232">
        <v>26</v>
      </c>
      <c r="AI30" s="233"/>
      <c r="AJ30" s="234"/>
      <c r="AK30" s="235"/>
      <c r="AL30" s="230">
        <v>33</v>
      </c>
      <c r="AM30" s="231">
        <v>1093</v>
      </c>
      <c r="AN30" s="231">
        <v>205</v>
      </c>
      <c r="AV30" s="213"/>
    </row>
    <row r="31" spans="1:48" s="213" customFormat="1" ht="15" x14ac:dyDescent="0.25">
      <c r="A31" s="215" t="s">
        <v>11</v>
      </c>
      <c r="B31" s="216">
        <v>98</v>
      </c>
      <c r="C31" s="217">
        <v>523</v>
      </c>
      <c r="D31" s="218">
        <v>157</v>
      </c>
      <c r="E31" s="219">
        <v>2</v>
      </c>
      <c r="F31" s="220">
        <v>32</v>
      </c>
      <c r="G31" s="221"/>
      <c r="H31" s="216">
        <v>30</v>
      </c>
      <c r="I31" s="217">
        <v>1609</v>
      </c>
      <c r="J31" s="218">
        <v>169</v>
      </c>
      <c r="K31" s="219">
        <v>13</v>
      </c>
      <c r="L31" s="220">
        <v>479</v>
      </c>
      <c r="M31" s="221">
        <v>44</v>
      </c>
      <c r="N31" s="216">
        <v>19</v>
      </c>
      <c r="O31" s="217">
        <v>10</v>
      </c>
      <c r="P31" s="218"/>
      <c r="Q31" s="423">
        <v>14</v>
      </c>
      <c r="R31" s="424">
        <v>577</v>
      </c>
      <c r="S31" s="425">
        <v>42</v>
      </c>
      <c r="T31" s="216"/>
      <c r="U31" s="217"/>
      <c r="V31" s="218"/>
      <c r="W31" s="219">
        <v>4</v>
      </c>
      <c r="X31" s="220">
        <v>8</v>
      </c>
      <c r="Y31" s="221"/>
      <c r="Z31" s="216">
        <v>1</v>
      </c>
      <c r="AA31" s="217">
        <v>13</v>
      </c>
      <c r="AB31" s="218"/>
      <c r="AC31" s="219">
        <v>30</v>
      </c>
      <c r="AD31" s="220">
        <v>1057</v>
      </c>
      <c r="AE31" s="221">
        <v>113</v>
      </c>
      <c r="AF31" s="216">
        <v>15</v>
      </c>
      <c r="AG31" s="217">
        <v>349</v>
      </c>
      <c r="AH31" s="218">
        <v>70</v>
      </c>
      <c r="AI31" s="219">
        <v>2</v>
      </c>
      <c r="AJ31" s="220">
        <v>50</v>
      </c>
      <c r="AK31" s="221"/>
      <c r="AL31" s="216">
        <v>228</v>
      </c>
      <c r="AM31" s="217">
        <v>4707</v>
      </c>
      <c r="AN31" s="217">
        <v>595</v>
      </c>
    </row>
    <row r="32" spans="1:48" ht="15" x14ac:dyDescent="0.25">
      <c r="A32" s="222" t="s">
        <v>454</v>
      </c>
      <c r="B32" s="223">
        <v>10</v>
      </c>
      <c r="C32" s="224">
        <v>53</v>
      </c>
      <c r="D32" s="225">
        <v>6</v>
      </c>
      <c r="E32" s="226">
        <v>1</v>
      </c>
      <c r="F32" s="227">
        <v>8</v>
      </c>
      <c r="G32" s="228"/>
      <c r="H32" s="223">
        <v>3</v>
      </c>
      <c r="I32" s="224">
        <v>212</v>
      </c>
      <c r="J32" s="225">
        <v>3</v>
      </c>
      <c r="K32" s="226">
        <v>1</v>
      </c>
      <c r="L32" s="227">
        <v>56</v>
      </c>
      <c r="M32" s="228"/>
      <c r="N32" s="223">
        <v>2</v>
      </c>
      <c r="O32" s="224">
        <v>1</v>
      </c>
      <c r="P32" s="225"/>
      <c r="Q32" s="417">
        <v>2</v>
      </c>
      <c r="R32" s="418">
        <v>130</v>
      </c>
      <c r="S32" s="419">
        <v>10</v>
      </c>
      <c r="T32" s="223"/>
      <c r="U32" s="224"/>
      <c r="V32" s="225"/>
      <c r="W32" s="226">
        <v>1</v>
      </c>
      <c r="X32" s="227"/>
      <c r="Y32" s="228"/>
      <c r="Z32" s="223"/>
      <c r="AA32" s="224"/>
      <c r="AB32" s="225"/>
      <c r="AC32" s="226">
        <v>3</v>
      </c>
      <c r="AD32" s="227">
        <v>212</v>
      </c>
      <c r="AE32" s="228">
        <v>5</v>
      </c>
      <c r="AF32" s="223"/>
      <c r="AG32" s="224"/>
      <c r="AH32" s="225"/>
      <c r="AI32" s="226"/>
      <c r="AJ32" s="227"/>
      <c r="AK32" s="228"/>
      <c r="AL32" s="223">
        <v>23</v>
      </c>
      <c r="AM32" s="224">
        <v>672</v>
      </c>
      <c r="AN32" s="224">
        <v>24</v>
      </c>
      <c r="AV32" s="213"/>
    </row>
    <row r="33" spans="1:48" ht="15" x14ac:dyDescent="0.25">
      <c r="A33" s="222" t="s">
        <v>455</v>
      </c>
      <c r="B33" s="223">
        <v>13</v>
      </c>
      <c r="C33" s="224">
        <v>74</v>
      </c>
      <c r="D33" s="225">
        <v>24</v>
      </c>
      <c r="E33" s="226"/>
      <c r="F33" s="227"/>
      <c r="G33" s="228"/>
      <c r="H33" s="223">
        <v>5</v>
      </c>
      <c r="I33" s="224">
        <v>270</v>
      </c>
      <c r="J33" s="225">
        <v>29</v>
      </c>
      <c r="K33" s="226">
        <v>2</v>
      </c>
      <c r="L33" s="227">
        <v>140</v>
      </c>
      <c r="M33" s="228">
        <v>0</v>
      </c>
      <c r="N33" s="223"/>
      <c r="O33" s="224"/>
      <c r="P33" s="225"/>
      <c r="Q33" s="417"/>
      <c r="R33" s="418"/>
      <c r="S33" s="419"/>
      <c r="T33" s="223"/>
      <c r="U33" s="224"/>
      <c r="V33" s="225"/>
      <c r="W33" s="226"/>
      <c r="X33" s="227"/>
      <c r="Y33" s="228"/>
      <c r="Z33" s="223"/>
      <c r="AA33" s="224"/>
      <c r="AB33" s="225"/>
      <c r="AC33" s="226">
        <v>5</v>
      </c>
      <c r="AD33" s="227">
        <v>201</v>
      </c>
      <c r="AE33" s="228">
        <v>4</v>
      </c>
      <c r="AF33" s="223">
        <v>1</v>
      </c>
      <c r="AG33" s="224">
        <v>25</v>
      </c>
      <c r="AH33" s="225">
        <v>20</v>
      </c>
      <c r="AI33" s="226">
        <v>1</v>
      </c>
      <c r="AJ33" s="227">
        <v>24</v>
      </c>
      <c r="AK33" s="228"/>
      <c r="AL33" s="223">
        <v>27</v>
      </c>
      <c r="AM33" s="224">
        <v>734</v>
      </c>
      <c r="AN33" s="224">
        <v>77</v>
      </c>
      <c r="AV33" s="213"/>
    </row>
    <row r="34" spans="1:48" ht="15" x14ac:dyDescent="0.25">
      <c r="A34" s="222" t="s">
        <v>456</v>
      </c>
      <c r="B34" s="223">
        <v>14</v>
      </c>
      <c r="C34" s="224">
        <v>84</v>
      </c>
      <c r="D34" s="225">
        <v>24</v>
      </c>
      <c r="E34" s="226"/>
      <c r="F34" s="227"/>
      <c r="G34" s="228"/>
      <c r="H34" s="223">
        <v>5</v>
      </c>
      <c r="I34" s="224">
        <v>265</v>
      </c>
      <c r="J34" s="225">
        <v>61</v>
      </c>
      <c r="K34" s="226">
        <v>2</v>
      </c>
      <c r="L34" s="227">
        <v>74</v>
      </c>
      <c r="M34" s="228">
        <v>2</v>
      </c>
      <c r="N34" s="223">
        <v>3</v>
      </c>
      <c r="O34" s="224">
        <v>4</v>
      </c>
      <c r="P34" s="225"/>
      <c r="Q34" s="417">
        <v>4</v>
      </c>
      <c r="R34" s="418">
        <v>210</v>
      </c>
      <c r="S34" s="419">
        <v>17</v>
      </c>
      <c r="T34" s="223"/>
      <c r="U34" s="224"/>
      <c r="V34" s="225"/>
      <c r="W34" s="226">
        <v>1</v>
      </c>
      <c r="X34" s="227"/>
      <c r="Y34" s="228"/>
      <c r="Z34" s="223"/>
      <c r="AA34" s="224"/>
      <c r="AB34" s="225"/>
      <c r="AC34" s="226">
        <v>3</v>
      </c>
      <c r="AD34" s="227">
        <v>209</v>
      </c>
      <c r="AE34" s="228">
        <v>32</v>
      </c>
      <c r="AF34" s="223"/>
      <c r="AG34" s="224"/>
      <c r="AH34" s="225"/>
      <c r="AI34" s="226"/>
      <c r="AJ34" s="227"/>
      <c r="AK34" s="228"/>
      <c r="AL34" s="223">
        <v>32</v>
      </c>
      <c r="AM34" s="224">
        <v>846</v>
      </c>
      <c r="AN34" s="224">
        <v>136</v>
      </c>
      <c r="AV34" s="213"/>
    </row>
    <row r="35" spans="1:48" ht="15" x14ac:dyDescent="0.25">
      <c r="A35" s="222" t="s">
        <v>457</v>
      </c>
      <c r="B35" s="223">
        <v>7</v>
      </c>
      <c r="C35" s="224">
        <v>40</v>
      </c>
      <c r="D35" s="225">
        <v>7</v>
      </c>
      <c r="E35" s="226"/>
      <c r="F35" s="227"/>
      <c r="G35" s="228"/>
      <c r="H35" s="223">
        <v>6</v>
      </c>
      <c r="I35" s="224">
        <v>348</v>
      </c>
      <c r="J35" s="225">
        <v>27</v>
      </c>
      <c r="K35" s="226">
        <v>3</v>
      </c>
      <c r="L35" s="227">
        <v>120</v>
      </c>
      <c r="M35" s="228">
        <v>5</v>
      </c>
      <c r="N35" s="223">
        <v>2</v>
      </c>
      <c r="O35" s="224">
        <v>0</v>
      </c>
      <c r="P35" s="225"/>
      <c r="Q35" s="417"/>
      <c r="R35" s="418"/>
      <c r="S35" s="419"/>
      <c r="T35" s="223"/>
      <c r="U35" s="224"/>
      <c r="V35" s="225"/>
      <c r="W35" s="226"/>
      <c r="X35" s="227"/>
      <c r="Y35" s="228"/>
      <c r="Z35" s="223"/>
      <c r="AA35" s="224"/>
      <c r="AB35" s="225"/>
      <c r="AC35" s="226">
        <v>6</v>
      </c>
      <c r="AD35" s="227">
        <v>159</v>
      </c>
      <c r="AE35" s="228">
        <v>50</v>
      </c>
      <c r="AF35" s="223">
        <v>1</v>
      </c>
      <c r="AG35" s="224">
        <v>16</v>
      </c>
      <c r="AH35" s="225">
        <v>8</v>
      </c>
      <c r="AI35" s="226"/>
      <c r="AJ35" s="227"/>
      <c r="AK35" s="228"/>
      <c r="AL35" s="223">
        <v>25</v>
      </c>
      <c r="AM35" s="224">
        <v>683</v>
      </c>
      <c r="AN35" s="224">
        <v>97</v>
      </c>
      <c r="AV35" s="213"/>
    </row>
    <row r="36" spans="1:48" ht="15" x14ac:dyDescent="0.25">
      <c r="A36" s="222" t="s">
        <v>458</v>
      </c>
      <c r="B36" s="223">
        <v>21</v>
      </c>
      <c r="C36" s="224">
        <v>104</v>
      </c>
      <c r="D36" s="225">
        <v>44</v>
      </c>
      <c r="E36" s="226">
        <v>1</v>
      </c>
      <c r="F36" s="227">
        <v>24</v>
      </c>
      <c r="G36" s="228"/>
      <c r="H36" s="223">
        <v>2</v>
      </c>
      <c r="I36" s="224">
        <v>124</v>
      </c>
      <c r="J36" s="225"/>
      <c r="K36" s="226">
        <v>1</v>
      </c>
      <c r="L36" s="227">
        <v>30</v>
      </c>
      <c r="M36" s="228"/>
      <c r="N36" s="223">
        <v>3</v>
      </c>
      <c r="O36" s="224"/>
      <c r="P36" s="225"/>
      <c r="Q36" s="417"/>
      <c r="R36" s="418"/>
      <c r="S36" s="419"/>
      <c r="T36" s="223"/>
      <c r="U36" s="224"/>
      <c r="V36" s="225"/>
      <c r="W36" s="226"/>
      <c r="X36" s="227"/>
      <c r="Y36" s="228"/>
      <c r="Z36" s="223"/>
      <c r="AA36" s="224"/>
      <c r="AB36" s="225"/>
      <c r="AC36" s="226">
        <v>6</v>
      </c>
      <c r="AD36" s="227">
        <v>120</v>
      </c>
      <c r="AE36" s="228">
        <v>2</v>
      </c>
      <c r="AF36" s="223">
        <v>6</v>
      </c>
      <c r="AG36" s="224">
        <v>164</v>
      </c>
      <c r="AH36" s="225">
        <v>27</v>
      </c>
      <c r="AI36" s="226"/>
      <c r="AJ36" s="227"/>
      <c r="AK36" s="228"/>
      <c r="AL36" s="223">
        <v>40</v>
      </c>
      <c r="AM36" s="224">
        <v>566</v>
      </c>
      <c r="AN36" s="224">
        <v>73</v>
      </c>
      <c r="AV36" s="213"/>
    </row>
    <row r="37" spans="1:48" ht="15" x14ac:dyDescent="0.25">
      <c r="A37" s="222" t="s">
        <v>459</v>
      </c>
      <c r="B37" s="223">
        <v>12</v>
      </c>
      <c r="C37" s="224">
        <v>78</v>
      </c>
      <c r="D37" s="225">
        <v>37</v>
      </c>
      <c r="E37" s="226"/>
      <c r="F37" s="227"/>
      <c r="G37" s="228"/>
      <c r="H37" s="223">
        <v>2</v>
      </c>
      <c r="I37" s="224">
        <v>117</v>
      </c>
      <c r="J37" s="225">
        <v>3</v>
      </c>
      <c r="K37" s="226"/>
      <c r="L37" s="227"/>
      <c r="M37" s="228"/>
      <c r="N37" s="223">
        <v>4</v>
      </c>
      <c r="O37" s="224">
        <v>2</v>
      </c>
      <c r="P37" s="225"/>
      <c r="Q37" s="417">
        <v>2</v>
      </c>
      <c r="R37" s="418">
        <v>52</v>
      </c>
      <c r="S37" s="419"/>
      <c r="T37" s="223"/>
      <c r="U37" s="224"/>
      <c r="V37" s="225"/>
      <c r="W37" s="226">
        <v>1</v>
      </c>
      <c r="X37" s="227">
        <v>8</v>
      </c>
      <c r="Y37" s="228"/>
      <c r="Z37" s="223"/>
      <c r="AA37" s="224"/>
      <c r="AB37" s="225"/>
      <c r="AC37" s="226">
        <v>2</v>
      </c>
      <c r="AD37" s="227">
        <v>30</v>
      </c>
      <c r="AE37" s="228">
        <v>6</v>
      </c>
      <c r="AF37" s="223">
        <v>3</v>
      </c>
      <c r="AG37" s="224">
        <v>72</v>
      </c>
      <c r="AH37" s="225">
        <v>10</v>
      </c>
      <c r="AI37" s="226">
        <v>1</v>
      </c>
      <c r="AJ37" s="227">
        <v>26</v>
      </c>
      <c r="AK37" s="228"/>
      <c r="AL37" s="223">
        <v>27</v>
      </c>
      <c r="AM37" s="224">
        <v>385</v>
      </c>
      <c r="AN37" s="224">
        <v>56</v>
      </c>
      <c r="AV37" s="213"/>
    </row>
    <row r="38" spans="1:48" ht="15" x14ac:dyDescent="0.25">
      <c r="A38" s="222" t="s">
        <v>460</v>
      </c>
      <c r="B38" s="223">
        <v>11</v>
      </c>
      <c r="C38" s="224">
        <v>46</v>
      </c>
      <c r="D38" s="225">
        <v>13</v>
      </c>
      <c r="E38" s="226"/>
      <c r="F38" s="227"/>
      <c r="G38" s="228"/>
      <c r="H38" s="223">
        <v>3</v>
      </c>
      <c r="I38" s="224">
        <v>137</v>
      </c>
      <c r="J38" s="225">
        <v>5</v>
      </c>
      <c r="K38" s="226">
        <v>2</v>
      </c>
      <c r="L38" s="227">
        <v>32</v>
      </c>
      <c r="M38" s="228">
        <v>10</v>
      </c>
      <c r="N38" s="223">
        <v>3</v>
      </c>
      <c r="O38" s="224">
        <v>3</v>
      </c>
      <c r="P38" s="225"/>
      <c r="Q38" s="417">
        <v>4</v>
      </c>
      <c r="R38" s="418">
        <v>105</v>
      </c>
      <c r="S38" s="419">
        <v>15</v>
      </c>
      <c r="T38" s="223"/>
      <c r="U38" s="224"/>
      <c r="V38" s="225"/>
      <c r="W38" s="226">
        <v>1</v>
      </c>
      <c r="X38" s="227"/>
      <c r="Y38" s="228"/>
      <c r="Z38" s="223">
        <v>1</v>
      </c>
      <c r="AA38" s="224">
        <v>13</v>
      </c>
      <c r="AB38" s="225"/>
      <c r="AC38" s="226">
        <v>2</v>
      </c>
      <c r="AD38" s="227">
        <v>62</v>
      </c>
      <c r="AE38" s="228">
        <v>3</v>
      </c>
      <c r="AF38" s="223">
        <v>1</v>
      </c>
      <c r="AG38" s="224">
        <v>12</v>
      </c>
      <c r="AH38" s="225">
        <v>0</v>
      </c>
      <c r="AI38" s="226"/>
      <c r="AJ38" s="227"/>
      <c r="AK38" s="228"/>
      <c r="AL38" s="223">
        <v>28</v>
      </c>
      <c r="AM38" s="224">
        <v>410</v>
      </c>
      <c r="AN38" s="224">
        <v>46</v>
      </c>
      <c r="AV38" s="213"/>
    </row>
    <row r="39" spans="1:48" ht="15.75" thickBot="1" x14ac:dyDescent="0.3">
      <c r="A39" s="229" t="s">
        <v>461</v>
      </c>
      <c r="B39" s="230">
        <v>10</v>
      </c>
      <c r="C39" s="231">
        <v>44</v>
      </c>
      <c r="D39" s="232">
        <v>2</v>
      </c>
      <c r="E39" s="233"/>
      <c r="F39" s="234"/>
      <c r="G39" s="235"/>
      <c r="H39" s="230">
        <v>4</v>
      </c>
      <c r="I39" s="231">
        <v>136</v>
      </c>
      <c r="J39" s="232">
        <v>41</v>
      </c>
      <c r="K39" s="233">
        <v>2</v>
      </c>
      <c r="L39" s="234">
        <v>27</v>
      </c>
      <c r="M39" s="235">
        <v>27</v>
      </c>
      <c r="N39" s="230">
        <v>2</v>
      </c>
      <c r="O39" s="231">
        <v>0</v>
      </c>
      <c r="P39" s="232"/>
      <c r="Q39" s="420">
        <v>2</v>
      </c>
      <c r="R39" s="421">
        <v>80</v>
      </c>
      <c r="S39" s="422"/>
      <c r="T39" s="230"/>
      <c r="U39" s="231"/>
      <c r="V39" s="232"/>
      <c r="W39" s="233"/>
      <c r="X39" s="234"/>
      <c r="Y39" s="235"/>
      <c r="Z39" s="230"/>
      <c r="AA39" s="231"/>
      <c r="AB39" s="232"/>
      <c r="AC39" s="233">
        <v>3</v>
      </c>
      <c r="AD39" s="234">
        <v>64</v>
      </c>
      <c r="AE39" s="235">
        <v>11</v>
      </c>
      <c r="AF39" s="230">
        <v>3</v>
      </c>
      <c r="AG39" s="231">
        <v>60</v>
      </c>
      <c r="AH39" s="232">
        <v>5</v>
      </c>
      <c r="AI39" s="233"/>
      <c r="AJ39" s="234"/>
      <c r="AK39" s="235"/>
      <c r="AL39" s="230">
        <v>26</v>
      </c>
      <c r="AM39" s="231">
        <v>411</v>
      </c>
      <c r="AN39" s="231">
        <v>86</v>
      </c>
      <c r="AV39" s="213"/>
    </row>
    <row r="40" spans="1:48" s="213" customFormat="1" ht="15" x14ac:dyDescent="0.25">
      <c r="A40" s="215" t="s">
        <v>12</v>
      </c>
      <c r="B40" s="216">
        <v>29</v>
      </c>
      <c r="C40" s="217">
        <v>157</v>
      </c>
      <c r="D40" s="218">
        <v>70</v>
      </c>
      <c r="E40" s="219"/>
      <c r="F40" s="220"/>
      <c r="G40" s="221"/>
      <c r="H40" s="216">
        <v>11</v>
      </c>
      <c r="I40" s="217">
        <v>490</v>
      </c>
      <c r="J40" s="218">
        <v>139</v>
      </c>
      <c r="K40" s="219">
        <v>5</v>
      </c>
      <c r="L40" s="220">
        <v>333</v>
      </c>
      <c r="M40" s="221">
        <v>32</v>
      </c>
      <c r="N40" s="216">
        <v>9</v>
      </c>
      <c r="O40" s="217">
        <v>9</v>
      </c>
      <c r="P40" s="218"/>
      <c r="Q40" s="423">
        <v>3</v>
      </c>
      <c r="R40" s="424">
        <v>39</v>
      </c>
      <c r="S40" s="425">
        <v>5</v>
      </c>
      <c r="T40" s="216">
        <v>1</v>
      </c>
      <c r="U40" s="217">
        <v>30</v>
      </c>
      <c r="V40" s="218">
        <v>0</v>
      </c>
      <c r="W40" s="219"/>
      <c r="X40" s="220"/>
      <c r="Y40" s="221"/>
      <c r="Z40" s="216"/>
      <c r="AA40" s="217"/>
      <c r="AB40" s="218"/>
      <c r="AC40" s="219">
        <v>8</v>
      </c>
      <c r="AD40" s="220">
        <v>202</v>
      </c>
      <c r="AE40" s="221">
        <v>34</v>
      </c>
      <c r="AF40" s="216">
        <v>7</v>
      </c>
      <c r="AG40" s="217">
        <v>186</v>
      </c>
      <c r="AH40" s="218">
        <v>43</v>
      </c>
      <c r="AI40" s="219"/>
      <c r="AJ40" s="220"/>
      <c r="AK40" s="221"/>
      <c r="AL40" s="216">
        <v>73</v>
      </c>
      <c r="AM40" s="217">
        <v>1446</v>
      </c>
      <c r="AN40" s="217">
        <v>323</v>
      </c>
    </row>
    <row r="41" spans="1:48" ht="15" x14ac:dyDescent="0.25">
      <c r="A41" s="222" t="s">
        <v>462</v>
      </c>
      <c r="B41" s="223">
        <v>8</v>
      </c>
      <c r="C41" s="224">
        <v>43</v>
      </c>
      <c r="D41" s="225">
        <v>15</v>
      </c>
      <c r="E41" s="226"/>
      <c r="F41" s="227"/>
      <c r="G41" s="228"/>
      <c r="H41" s="223">
        <v>4</v>
      </c>
      <c r="I41" s="224">
        <v>77</v>
      </c>
      <c r="J41" s="225">
        <v>104</v>
      </c>
      <c r="K41" s="226">
        <v>1</v>
      </c>
      <c r="L41" s="227">
        <v>36</v>
      </c>
      <c r="M41" s="228"/>
      <c r="N41" s="223">
        <v>6</v>
      </c>
      <c r="O41" s="224">
        <v>7</v>
      </c>
      <c r="P41" s="225"/>
      <c r="Q41" s="417">
        <v>2</v>
      </c>
      <c r="R41" s="418">
        <v>26</v>
      </c>
      <c r="S41" s="419">
        <v>5</v>
      </c>
      <c r="T41" s="223"/>
      <c r="U41" s="224"/>
      <c r="V41" s="225"/>
      <c r="W41" s="226"/>
      <c r="X41" s="227"/>
      <c r="Y41" s="228"/>
      <c r="Z41" s="223"/>
      <c r="AA41" s="224"/>
      <c r="AB41" s="225"/>
      <c r="AC41" s="226">
        <v>2</v>
      </c>
      <c r="AD41" s="227">
        <v>68</v>
      </c>
      <c r="AE41" s="228">
        <v>5</v>
      </c>
      <c r="AF41" s="223">
        <v>2</v>
      </c>
      <c r="AG41" s="224">
        <v>28</v>
      </c>
      <c r="AH41" s="225">
        <v>15</v>
      </c>
      <c r="AI41" s="226"/>
      <c r="AJ41" s="227"/>
      <c r="AK41" s="228"/>
      <c r="AL41" s="223">
        <v>25</v>
      </c>
      <c r="AM41" s="224">
        <v>285</v>
      </c>
      <c r="AN41" s="224">
        <v>144</v>
      </c>
      <c r="AV41" s="213"/>
    </row>
    <row r="42" spans="1:48" ht="15" x14ac:dyDescent="0.25">
      <c r="A42" s="222" t="s">
        <v>463</v>
      </c>
      <c r="B42" s="223">
        <v>9</v>
      </c>
      <c r="C42" s="224">
        <v>43</v>
      </c>
      <c r="D42" s="225">
        <v>13</v>
      </c>
      <c r="E42" s="226"/>
      <c r="F42" s="227"/>
      <c r="G42" s="228"/>
      <c r="H42" s="223">
        <v>4</v>
      </c>
      <c r="I42" s="224">
        <v>212</v>
      </c>
      <c r="J42" s="225">
        <v>30</v>
      </c>
      <c r="K42" s="226">
        <v>1</v>
      </c>
      <c r="L42" s="227">
        <v>44</v>
      </c>
      <c r="M42" s="228"/>
      <c r="N42" s="223"/>
      <c r="O42" s="224"/>
      <c r="P42" s="225"/>
      <c r="Q42" s="417">
        <v>1</v>
      </c>
      <c r="R42" s="418">
        <v>13</v>
      </c>
      <c r="S42" s="419"/>
      <c r="T42" s="223"/>
      <c r="U42" s="224"/>
      <c r="V42" s="225"/>
      <c r="W42" s="226"/>
      <c r="X42" s="227"/>
      <c r="Y42" s="228"/>
      <c r="Z42" s="223"/>
      <c r="AA42" s="224"/>
      <c r="AB42" s="225"/>
      <c r="AC42" s="226">
        <v>4</v>
      </c>
      <c r="AD42" s="227">
        <v>92</v>
      </c>
      <c r="AE42" s="228">
        <v>26</v>
      </c>
      <c r="AF42" s="223">
        <v>4</v>
      </c>
      <c r="AG42" s="224">
        <v>126</v>
      </c>
      <c r="AH42" s="225">
        <v>18</v>
      </c>
      <c r="AI42" s="226"/>
      <c r="AJ42" s="227"/>
      <c r="AK42" s="228"/>
      <c r="AL42" s="223">
        <v>23</v>
      </c>
      <c r="AM42" s="224">
        <v>530</v>
      </c>
      <c r="AN42" s="224">
        <v>87</v>
      </c>
      <c r="AV42" s="213"/>
    </row>
    <row r="43" spans="1:48" ht="15.75" thickBot="1" x14ac:dyDescent="0.3">
      <c r="A43" s="229" t="s">
        <v>464</v>
      </c>
      <c r="B43" s="230">
        <v>12</v>
      </c>
      <c r="C43" s="231">
        <v>71</v>
      </c>
      <c r="D43" s="232">
        <v>42</v>
      </c>
      <c r="E43" s="233"/>
      <c r="F43" s="234"/>
      <c r="G43" s="235"/>
      <c r="H43" s="230">
        <v>3</v>
      </c>
      <c r="I43" s="231">
        <v>201</v>
      </c>
      <c r="J43" s="232">
        <v>5</v>
      </c>
      <c r="K43" s="233">
        <v>3</v>
      </c>
      <c r="L43" s="234">
        <v>253</v>
      </c>
      <c r="M43" s="235">
        <v>32</v>
      </c>
      <c r="N43" s="230">
        <v>3</v>
      </c>
      <c r="O43" s="231">
        <v>2</v>
      </c>
      <c r="P43" s="232"/>
      <c r="Q43" s="420"/>
      <c r="R43" s="421"/>
      <c r="S43" s="422"/>
      <c r="T43" s="230">
        <v>1</v>
      </c>
      <c r="U43" s="231">
        <v>30</v>
      </c>
      <c r="V43" s="232">
        <v>0</v>
      </c>
      <c r="W43" s="233"/>
      <c r="X43" s="234"/>
      <c r="Y43" s="235"/>
      <c r="Z43" s="230"/>
      <c r="AA43" s="231"/>
      <c r="AB43" s="232"/>
      <c r="AC43" s="233">
        <v>2</v>
      </c>
      <c r="AD43" s="234">
        <v>42</v>
      </c>
      <c r="AE43" s="235">
        <v>3</v>
      </c>
      <c r="AF43" s="230">
        <v>1</v>
      </c>
      <c r="AG43" s="231">
        <v>32</v>
      </c>
      <c r="AH43" s="232">
        <v>10</v>
      </c>
      <c r="AI43" s="233"/>
      <c r="AJ43" s="234"/>
      <c r="AK43" s="235"/>
      <c r="AL43" s="230">
        <v>25</v>
      </c>
      <c r="AM43" s="231">
        <v>631</v>
      </c>
      <c r="AN43" s="231">
        <v>92</v>
      </c>
      <c r="AV43" s="213"/>
    </row>
    <row r="44" spans="1:48" s="213" customFormat="1" ht="15" x14ac:dyDescent="0.25">
      <c r="A44" s="215" t="s">
        <v>13</v>
      </c>
      <c r="B44" s="216">
        <v>33</v>
      </c>
      <c r="C44" s="217">
        <v>178</v>
      </c>
      <c r="D44" s="218">
        <v>38</v>
      </c>
      <c r="E44" s="219">
        <v>1</v>
      </c>
      <c r="F44" s="220">
        <v>10</v>
      </c>
      <c r="G44" s="221">
        <v>10</v>
      </c>
      <c r="H44" s="216">
        <v>23</v>
      </c>
      <c r="I44" s="217">
        <v>1190</v>
      </c>
      <c r="J44" s="218">
        <v>247</v>
      </c>
      <c r="K44" s="219">
        <v>7</v>
      </c>
      <c r="L44" s="220">
        <v>195</v>
      </c>
      <c r="M44" s="221">
        <v>51</v>
      </c>
      <c r="N44" s="216">
        <v>15</v>
      </c>
      <c r="O44" s="217">
        <v>11</v>
      </c>
      <c r="P44" s="218"/>
      <c r="Q44" s="423">
        <v>3</v>
      </c>
      <c r="R44" s="424">
        <v>139</v>
      </c>
      <c r="S44" s="425">
        <v>4</v>
      </c>
      <c r="T44" s="216">
        <v>1</v>
      </c>
      <c r="U44" s="217">
        <v>48</v>
      </c>
      <c r="V44" s="218">
        <v>10</v>
      </c>
      <c r="W44" s="219"/>
      <c r="X44" s="220"/>
      <c r="Y44" s="221"/>
      <c r="Z44" s="216"/>
      <c r="AA44" s="217"/>
      <c r="AB44" s="218"/>
      <c r="AC44" s="219">
        <v>15</v>
      </c>
      <c r="AD44" s="220">
        <v>483</v>
      </c>
      <c r="AE44" s="221">
        <v>84</v>
      </c>
      <c r="AF44" s="216">
        <v>15</v>
      </c>
      <c r="AG44" s="217">
        <v>434</v>
      </c>
      <c r="AH44" s="218">
        <v>75</v>
      </c>
      <c r="AI44" s="219"/>
      <c r="AJ44" s="220"/>
      <c r="AK44" s="221"/>
      <c r="AL44" s="216">
        <v>113</v>
      </c>
      <c r="AM44" s="217">
        <v>2688</v>
      </c>
      <c r="AN44" s="217">
        <v>519</v>
      </c>
    </row>
    <row r="45" spans="1:48" ht="15" x14ac:dyDescent="0.25">
      <c r="A45" s="222" t="s">
        <v>465</v>
      </c>
      <c r="B45" s="223">
        <v>15</v>
      </c>
      <c r="C45" s="224">
        <v>96</v>
      </c>
      <c r="D45" s="225">
        <v>18</v>
      </c>
      <c r="E45" s="226">
        <v>1</v>
      </c>
      <c r="F45" s="227">
        <v>10</v>
      </c>
      <c r="G45" s="228">
        <v>10</v>
      </c>
      <c r="H45" s="223">
        <v>6</v>
      </c>
      <c r="I45" s="224">
        <v>283</v>
      </c>
      <c r="J45" s="225">
        <v>46</v>
      </c>
      <c r="K45" s="226"/>
      <c r="L45" s="227"/>
      <c r="M45" s="228"/>
      <c r="N45" s="223">
        <v>2</v>
      </c>
      <c r="O45" s="224">
        <v>1</v>
      </c>
      <c r="P45" s="225"/>
      <c r="Q45" s="417"/>
      <c r="R45" s="418"/>
      <c r="S45" s="419"/>
      <c r="T45" s="223"/>
      <c r="U45" s="224"/>
      <c r="V45" s="225"/>
      <c r="W45" s="226"/>
      <c r="X45" s="227"/>
      <c r="Y45" s="228"/>
      <c r="Z45" s="223"/>
      <c r="AA45" s="224"/>
      <c r="AB45" s="225"/>
      <c r="AC45" s="226">
        <v>2</v>
      </c>
      <c r="AD45" s="227">
        <v>99</v>
      </c>
      <c r="AE45" s="228">
        <v>64</v>
      </c>
      <c r="AF45" s="223">
        <v>1</v>
      </c>
      <c r="AG45" s="224">
        <v>24</v>
      </c>
      <c r="AH45" s="225"/>
      <c r="AI45" s="226"/>
      <c r="AJ45" s="227"/>
      <c r="AK45" s="228"/>
      <c r="AL45" s="223">
        <v>27</v>
      </c>
      <c r="AM45" s="224">
        <v>513</v>
      </c>
      <c r="AN45" s="224">
        <v>138</v>
      </c>
      <c r="AV45" s="213"/>
    </row>
    <row r="46" spans="1:48" ht="15" x14ac:dyDescent="0.25">
      <c r="A46" s="222" t="s">
        <v>466</v>
      </c>
      <c r="B46" s="223">
        <v>5</v>
      </c>
      <c r="C46" s="224">
        <v>25</v>
      </c>
      <c r="D46" s="225"/>
      <c r="E46" s="226"/>
      <c r="F46" s="227"/>
      <c r="G46" s="228"/>
      <c r="H46" s="223">
        <v>5</v>
      </c>
      <c r="I46" s="224">
        <v>223</v>
      </c>
      <c r="J46" s="225">
        <v>20</v>
      </c>
      <c r="K46" s="226">
        <v>3</v>
      </c>
      <c r="L46" s="227">
        <v>84</v>
      </c>
      <c r="M46" s="228"/>
      <c r="N46" s="223">
        <v>4</v>
      </c>
      <c r="O46" s="224">
        <v>4</v>
      </c>
      <c r="P46" s="225"/>
      <c r="Q46" s="417">
        <v>1</v>
      </c>
      <c r="R46" s="418">
        <v>21</v>
      </c>
      <c r="S46" s="419"/>
      <c r="T46" s="223"/>
      <c r="U46" s="224"/>
      <c r="V46" s="225"/>
      <c r="W46" s="226"/>
      <c r="X46" s="227"/>
      <c r="Y46" s="228"/>
      <c r="Z46" s="223"/>
      <c r="AA46" s="224"/>
      <c r="AB46" s="225"/>
      <c r="AC46" s="226">
        <v>6</v>
      </c>
      <c r="AD46" s="227">
        <v>188</v>
      </c>
      <c r="AE46" s="228">
        <v>10</v>
      </c>
      <c r="AF46" s="223">
        <v>5</v>
      </c>
      <c r="AG46" s="224">
        <v>122</v>
      </c>
      <c r="AH46" s="225">
        <v>42</v>
      </c>
      <c r="AI46" s="226"/>
      <c r="AJ46" s="227"/>
      <c r="AK46" s="228"/>
      <c r="AL46" s="223">
        <v>29</v>
      </c>
      <c r="AM46" s="224">
        <v>667</v>
      </c>
      <c r="AN46" s="224">
        <v>72</v>
      </c>
      <c r="AV46" s="213"/>
    </row>
    <row r="47" spans="1:48" ht="15" x14ac:dyDescent="0.25">
      <c r="A47" s="222" t="s">
        <v>90</v>
      </c>
      <c r="B47" s="223">
        <v>6</v>
      </c>
      <c r="C47" s="224">
        <v>29</v>
      </c>
      <c r="D47" s="225">
        <v>15</v>
      </c>
      <c r="E47" s="226"/>
      <c r="F47" s="227"/>
      <c r="G47" s="228"/>
      <c r="H47" s="223">
        <v>5</v>
      </c>
      <c r="I47" s="224">
        <v>309</v>
      </c>
      <c r="J47" s="225">
        <v>69</v>
      </c>
      <c r="K47" s="226">
        <v>1</v>
      </c>
      <c r="L47" s="227">
        <v>20</v>
      </c>
      <c r="M47" s="228">
        <v>0</v>
      </c>
      <c r="N47" s="223">
        <v>6</v>
      </c>
      <c r="O47" s="224">
        <v>3</v>
      </c>
      <c r="P47" s="225"/>
      <c r="Q47" s="417">
        <v>1</v>
      </c>
      <c r="R47" s="418">
        <v>40</v>
      </c>
      <c r="S47" s="419">
        <v>4</v>
      </c>
      <c r="T47" s="223">
        <v>1</v>
      </c>
      <c r="U47" s="224">
        <v>48</v>
      </c>
      <c r="V47" s="225">
        <v>10</v>
      </c>
      <c r="W47" s="226"/>
      <c r="X47" s="227"/>
      <c r="Y47" s="228"/>
      <c r="Z47" s="223"/>
      <c r="AA47" s="224"/>
      <c r="AB47" s="225"/>
      <c r="AC47" s="226">
        <v>4</v>
      </c>
      <c r="AD47" s="227">
        <v>120</v>
      </c>
      <c r="AE47" s="228">
        <v>0</v>
      </c>
      <c r="AF47" s="223">
        <v>6</v>
      </c>
      <c r="AG47" s="224">
        <v>226</v>
      </c>
      <c r="AH47" s="225">
        <v>24</v>
      </c>
      <c r="AI47" s="226"/>
      <c r="AJ47" s="227"/>
      <c r="AK47" s="228"/>
      <c r="AL47" s="223">
        <v>30</v>
      </c>
      <c r="AM47" s="224">
        <v>795</v>
      </c>
      <c r="AN47" s="224">
        <v>122</v>
      </c>
      <c r="AV47" s="213"/>
    </row>
    <row r="48" spans="1:48" ht="15.75" thickBot="1" x14ac:dyDescent="0.3">
      <c r="A48" s="229" t="s">
        <v>467</v>
      </c>
      <c r="B48" s="230">
        <v>7</v>
      </c>
      <c r="C48" s="231">
        <v>28</v>
      </c>
      <c r="D48" s="232">
        <v>5</v>
      </c>
      <c r="E48" s="233"/>
      <c r="F48" s="234"/>
      <c r="G48" s="235"/>
      <c r="H48" s="230">
        <v>7</v>
      </c>
      <c r="I48" s="231">
        <v>375</v>
      </c>
      <c r="J48" s="232">
        <v>112</v>
      </c>
      <c r="K48" s="233">
        <v>3</v>
      </c>
      <c r="L48" s="234">
        <v>91</v>
      </c>
      <c r="M48" s="235">
        <v>51</v>
      </c>
      <c r="N48" s="230">
        <v>3</v>
      </c>
      <c r="O48" s="231">
        <v>3</v>
      </c>
      <c r="P48" s="232"/>
      <c r="Q48" s="420">
        <v>1</v>
      </c>
      <c r="R48" s="421">
        <v>78</v>
      </c>
      <c r="S48" s="422"/>
      <c r="T48" s="230"/>
      <c r="U48" s="231"/>
      <c r="V48" s="232"/>
      <c r="W48" s="233"/>
      <c r="X48" s="234"/>
      <c r="Y48" s="235"/>
      <c r="Z48" s="230"/>
      <c r="AA48" s="231"/>
      <c r="AB48" s="232"/>
      <c r="AC48" s="233">
        <v>3</v>
      </c>
      <c r="AD48" s="234">
        <v>76</v>
      </c>
      <c r="AE48" s="235">
        <v>10</v>
      </c>
      <c r="AF48" s="230">
        <v>3</v>
      </c>
      <c r="AG48" s="231">
        <v>62</v>
      </c>
      <c r="AH48" s="232">
        <v>9</v>
      </c>
      <c r="AI48" s="233"/>
      <c r="AJ48" s="234"/>
      <c r="AK48" s="235"/>
      <c r="AL48" s="230">
        <v>27</v>
      </c>
      <c r="AM48" s="231">
        <v>713</v>
      </c>
      <c r="AN48" s="231">
        <v>187</v>
      </c>
      <c r="AV48" s="213"/>
    </row>
    <row r="49" spans="1:48" s="213" customFormat="1" ht="15" x14ac:dyDescent="0.25">
      <c r="A49" s="215" t="s">
        <v>14</v>
      </c>
      <c r="B49" s="216">
        <v>11</v>
      </c>
      <c r="C49" s="217">
        <v>68</v>
      </c>
      <c r="D49" s="218">
        <v>0</v>
      </c>
      <c r="E49" s="219"/>
      <c r="F49" s="220"/>
      <c r="G49" s="221"/>
      <c r="H49" s="216">
        <v>5</v>
      </c>
      <c r="I49" s="217">
        <v>280</v>
      </c>
      <c r="J49" s="218">
        <v>48</v>
      </c>
      <c r="K49" s="219">
        <v>5</v>
      </c>
      <c r="L49" s="220">
        <v>165</v>
      </c>
      <c r="M49" s="221">
        <v>32</v>
      </c>
      <c r="N49" s="216">
        <v>2</v>
      </c>
      <c r="O49" s="217">
        <v>0</v>
      </c>
      <c r="P49" s="218"/>
      <c r="Q49" s="423">
        <v>1</v>
      </c>
      <c r="R49" s="424">
        <v>40</v>
      </c>
      <c r="S49" s="425">
        <v>0</v>
      </c>
      <c r="T49" s="216"/>
      <c r="U49" s="217"/>
      <c r="V49" s="218"/>
      <c r="W49" s="219">
        <v>1</v>
      </c>
      <c r="X49" s="220">
        <v>12</v>
      </c>
      <c r="Y49" s="221"/>
      <c r="Z49" s="216"/>
      <c r="AA49" s="217"/>
      <c r="AB49" s="218"/>
      <c r="AC49" s="219">
        <v>7</v>
      </c>
      <c r="AD49" s="220">
        <v>217</v>
      </c>
      <c r="AE49" s="221">
        <v>59</v>
      </c>
      <c r="AF49" s="216">
        <v>7</v>
      </c>
      <c r="AG49" s="217">
        <v>135</v>
      </c>
      <c r="AH49" s="218">
        <v>47</v>
      </c>
      <c r="AI49" s="219"/>
      <c r="AJ49" s="220"/>
      <c r="AK49" s="221"/>
      <c r="AL49" s="216">
        <v>39</v>
      </c>
      <c r="AM49" s="217">
        <v>917</v>
      </c>
      <c r="AN49" s="217">
        <v>186</v>
      </c>
    </row>
    <row r="50" spans="1:48" ht="15.75" thickBot="1" x14ac:dyDescent="0.3">
      <c r="A50" s="229" t="s">
        <v>14</v>
      </c>
      <c r="B50" s="230">
        <v>11</v>
      </c>
      <c r="C50" s="231">
        <v>68</v>
      </c>
      <c r="D50" s="232"/>
      <c r="E50" s="233"/>
      <c r="F50" s="234"/>
      <c r="G50" s="235"/>
      <c r="H50" s="230">
        <v>5</v>
      </c>
      <c r="I50" s="231">
        <v>280</v>
      </c>
      <c r="J50" s="232">
        <v>48</v>
      </c>
      <c r="K50" s="233">
        <v>5</v>
      </c>
      <c r="L50" s="234">
        <v>165</v>
      </c>
      <c r="M50" s="235">
        <v>32</v>
      </c>
      <c r="N50" s="230">
        <v>2</v>
      </c>
      <c r="O50" s="231">
        <v>0</v>
      </c>
      <c r="P50" s="232"/>
      <c r="Q50" s="420">
        <v>1</v>
      </c>
      <c r="R50" s="421">
        <v>40</v>
      </c>
      <c r="S50" s="422"/>
      <c r="T50" s="230"/>
      <c r="U50" s="231"/>
      <c r="V50" s="232"/>
      <c r="W50" s="233">
        <v>1</v>
      </c>
      <c r="X50" s="234">
        <v>12</v>
      </c>
      <c r="Y50" s="235"/>
      <c r="Z50" s="230"/>
      <c r="AA50" s="231"/>
      <c r="AB50" s="232"/>
      <c r="AC50" s="233">
        <v>7</v>
      </c>
      <c r="AD50" s="234">
        <v>217</v>
      </c>
      <c r="AE50" s="235">
        <v>59</v>
      </c>
      <c r="AF50" s="230">
        <v>7</v>
      </c>
      <c r="AG50" s="231">
        <v>135</v>
      </c>
      <c r="AH50" s="232">
        <v>47</v>
      </c>
      <c r="AI50" s="233"/>
      <c r="AJ50" s="234"/>
      <c r="AK50" s="235"/>
      <c r="AL50" s="230">
        <v>39</v>
      </c>
      <c r="AM50" s="231">
        <v>917</v>
      </c>
      <c r="AN50" s="231">
        <v>186</v>
      </c>
      <c r="AV50" s="213"/>
    </row>
    <row r="51" spans="1:48" s="213" customFormat="1" ht="15" x14ac:dyDescent="0.25">
      <c r="A51" s="215" t="s">
        <v>178</v>
      </c>
      <c r="B51" s="216">
        <v>10</v>
      </c>
      <c r="C51" s="217">
        <v>49</v>
      </c>
      <c r="D51" s="218">
        <v>26</v>
      </c>
      <c r="E51" s="219"/>
      <c r="F51" s="220"/>
      <c r="G51" s="221"/>
      <c r="H51" s="216">
        <v>3</v>
      </c>
      <c r="I51" s="217">
        <v>192</v>
      </c>
      <c r="J51" s="218">
        <v>25</v>
      </c>
      <c r="K51" s="219">
        <v>1</v>
      </c>
      <c r="L51" s="220">
        <v>50</v>
      </c>
      <c r="M51" s="221">
        <v>40</v>
      </c>
      <c r="N51" s="216"/>
      <c r="O51" s="217"/>
      <c r="P51" s="218"/>
      <c r="Q51" s="423">
        <v>3</v>
      </c>
      <c r="R51" s="424">
        <v>182</v>
      </c>
      <c r="S51" s="425">
        <v>5</v>
      </c>
      <c r="T51" s="216"/>
      <c r="U51" s="217"/>
      <c r="V51" s="218"/>
      <c r="W51" s="219">
        <v>2</v>
      </c>
      <c r="X51" s="220">
        <v>80</v>
      </c>
      <c r="Y51" s="221">
        <v>0</v>
      </c>
      <c r="Z51" s="216"/>
      <c r="AA51" s="217"/>
      <c r="AB51" s="218"/>
      <c r="AC51" s="219">
        <v>5</v>
      </c>
      <c r="AD51" s="220">
        <v>235</v>
      </c>
      <c r="AE51" s="221">
        <v>50</v>
      </c>
      <c r="AF51" s="216">
        <v>2</v>
      </c>
      <c r="AG51" s="217">
        <v>52</v>
      </c>
      <c r="AH51" s="218">
        <v>1</v>
      </c>
      <c r="AI51" s="219"/>
      <c r="AJ51" s="220"/>
      <c r="AK51" s="221"/>
      <c r="AL51" s="216">
        <v>26</v>
      </c>
      <c r="AM51" s="217">
        <v>840</v>
      </c>
      <c r="AN51" s="217">
        <v>147</v>
      </c>
    </row>
    <row r="52" spans="1:48" ht="15.75" thickBot="1" x14ac:dyDescent="0.3">
      <c r="A52" s="229" t="s">
        <v>178</v>
      </c>
      <c r="B52" s="230">
        <v>10</v>
      </c>
      <c r="C52" s="231">
        <v>49</v>
      </c>
      <c r="D52" s="232">
        <v>26</v>
      </c>
      <c r="E52" s="233"/>
      <c r="F52" s="234"/>
      <c r="G52" s="235"/>
      <c r="H52" s="230">
        <v>3</v>
      </c>
      <c r="I52" s="231">
        <v>192</v>
      </c>
      <c r="J52" s="232">
        <v>25</v>
      </c>
      <c r="K52" s="233">
        <v>1</v>
      </c>
      <c r="L52" s="234">
        <v>50</v>
      </c>
      <c r="M52" s="235">
        <v>40</v>
      </c>
      <c r="N52" s="230"/>
      <c r="O52" s="231"/>
      <c r="P52" s="232"/>
      <c r="Q52" s="420">
        <v>3</v>
      </c>
      <c r="R52" s="421">
        <v>182</v>
      </c>
      <c r="S52" s="422">
        <v>5</v>
      </c>
      <c r="T52" s="230"/>
      <c r="U52" s="231"/>
      <c r="V52" s="232"/>
      <c r="W52" s="233">
        <v>2</v>
      </c>
      <c r="X52" s="234">
        <v>80</v>
      </c>
      <c r="Y52" s="235">
        <v>0</v>
      </c>
      <c r="Z52" s="230"/>
      <c r="AA52" s="231"/>
      <c r="AB52" s="232"/>
      <c r="AC52" s="233">
        <v>5</v>
      </c>
      <c r="AD52" s="234">
        <v>235</v>
      </c>
      <c r="AE52" s="235">
        <v>50</v>
      </c>
      <c r="AF52" s="230">
        <v>2</v>
      </c>
      <c r="AG52" s="231">
        <v>52</v>
      </c>
      <c r="AH52" s="232">
        <v>1</v>
      </c>
      <c r="AI52" s="233"/>
      <c r="AJ52" s="234"/>
      <c r="AK52" s="235"/>
      <c r="AL52" s="230">
        <v>26</v>
      </c>
      <c r="AM52" s="231">
        <v>840</v>
      </c>
      <c r="AN52" s="231">
        <v>147</v>
      </c>
      <c r="AV52" s="213"/>
    </row>
    <row r="53" spans="1:48" s="213" customFormat="1" ht="15" x14ac:dyDescent="0.25">
      <c r="A53" s="215" t="s">
        <v>8</v>
      </c>
      <c r="B53" s="216">
        <v>10</v>
      </c>
      <c r="C53" s="217">
        <v>62</v>
      </c>
      <c r="D53" s="218">
        <v>13</v>
      </c>
      <c r="E53" s="219">
        <v>1</v>
      </c>
      <c r="F53" s="220">
        <v>36</v>
      </c>
      <c r="G53" s="221">
        <v>0</v>
      </c>
      <c r="H53" s="216">
        <v>5</v>
      </c>
      <c r="I53" s="217">
        <v>216</v>
      </c>
      <c r="J53" s="218">
        <v>126</v>
      </c>
      <c r="K53" s="219"/>
      <c r="L53" s="220"/>
      <c r="M53" s="221"/>
      <c r="N53" s="216"/>
      <c r="O53" s="217"/>
      <c r="P53" s="218"/>
      <c r="Q53" s="423">
        <v>2</v>
      </c>
      <c r="R53" s="424">
        <v>26</v>
      </c>
      <c r="S53" s="425">
        <v>0</v>
      </c>
      <c r="T53" s="216"/>
      <c r="U53" s="217"/>
      <c r="V53" s="218"/>
      <c r="W53" s="219">
        <v>1</v>
      </c>
      <c r="X53" s="220">
        <v>56</v>
      </c>
      <c r="Y53" s="221"/>
      <c r="Z53" s="216">
        <v>1</v>
      </c>
      <c r="AA53" s="217">
        <v>48</v>
      </c>
      <c r="AB53" s="218"/>
      <c r="AC53" s="219">
        <v>2</v>
      </c>
      <c r="AD53" s="220">
        <v>72</v>
      </c>
      <c r="AE53" s="221">
        <v>5</v>
      </c>
      <c r="AF53" s="216">
        <v>1</v>
      </c>
      <c r="AG53" s="217">
        <v>25</v>
      </c>
      <c r="AH53" s="218">
        <v>0</v>
      </c>
      <c r="AI53" s="219"/>
      <c r="AJ53" s="220"/>
      <c r="AK53" s="221"/>
      <c r="AL53" s="216">
        <v>23</v>
      </c>
      <c r="AM53" s="217">
        <v>541</v>
      </c>
      <c r="AN53" s="217">
        <v>144</v>
      </c>
    </row>
    <row r="54" spans="1:48" ht="15.75" thickBot="1" x14ac:dyDescent="0.3">
      <c r="A54" s="229" t="s">
        <v>8</v>
      </c>
      <c r="B54" s="230">
        <v>10</v>
      </c>
      <c r="C54" s="231">
        <v>62</v>
      </c>
      <c r="D54" s="232">
        <v>13</v>
      </c>
      <c r="E54" s="233">
        <v>1</v>
      </c>
      <c r="F54" s="234">
        <v>36</v>
      </c>
      <c r="G54" s="235">
        <v>0</v>
      </c>
      <c r="H54" s="230">
        <v>5</v>
      </c>
      <c r="I54" s="231">
        <v>216</v>
      </c>
      <c r="J54" s="232">
        <v>126</v>
      </c>
      <c r="K54" s="233"/>
      <c r="L54" s="234"/>
      <c r="M54" s="235"/>
      <c r="N54" s="230"/>
      <c r="O54" s="231"/>
      <c r="P54" s="232"/>
      <c r="Q54" s="420">
        <v>2</v>
      </c>
      <c r="R54" s="421">
        <v>26</v>
      </c>
      <c r="S54" s="422"/>
      <c r="T54" s="230"/>
      <c r="U54" s="231"/>
      <c r="V54" s="232"/>
      <c r="W54" s="233">
        <v>1</v>
      </c>
      <c r="X54" s="234">
        <v>56</v>
      </c>
      <c r="Y54" s="235"/>
      <c r="Z54" s="230">
        <v>1</v>
      </c>
      <c r="AA54" s="231">
        <v>48</v>
      </c>
      <c r="AB54" s="232"/>
      <c r="AC54" s="233">
        <v>2</v>
      </c>
      <c r="AD54" s="234">
        <v>72</v>
      </c>
      <c r="AE54" s="235">
        <v>5</v>
      </c>
      <c r="AF54" s="230">
        <v>1</v>
      </c>
      <c r="AG54" s="231">
        <v>25</v>
      </c>
      <c r="AH54" s="232">
        <v>0</v>
      </c>
      <c r="AI54" s="233"/>
      <c r="AJ54" s="234"/>
      <c r="AK54" s="235"/>
      <c r="AL54" s="230">
        <v>23</v>
      </c>
      <c r="AM54" s="231">
        <v>541</v>
      </c>
      <c r="AN54" s="231">
        <v>144</v>
      </c>
      <c r="AV54" s="213"/>
    </row>
    <row r="55" spans="1:48" s="213" customFormat="1" ht="15" x14ac:dyDescent="0.25">
      <c r="A55" s="215" t="s">
        <v>17</v>
      </c>
      <c r="B55" s="216">
        <v>31</v>
      </c>
      <c r="C55" s="217">
        <v>238</v>
      </c>
      <c r="D55" s="218">
        <v>50</v>
      </c>
      <c r="E55" s="219"/>
      <c r="F55" s="220"/>
      <c r="G55" s="221"/>
      <c r="H55" s="216">
        <v>13</v>
      </c>
      <c r="I55" s="217">
        <v>601</v>
      </c>
      <c r="J55" s="218">
        <v>120</v>
      </c>
      <c r="K55" s="219">
        <v>5</v>
      </c>
      <c r="L55" s="220">
        <v>164</v>
      </c>
      <c r="M55" s="221">
        <v>35</v>
      </c>
      <c r="N55" s="216">
        <v>11</v>
      </c>
      <c r="O55" s="217">
        <v>14</v>
      </c>
      <c r="P55" s="218"/>
      <c r="Q55" s="423">
        <v>2</v>
      </c>
      <c r="R55" s="424">
        <v>61</v>
      </c>
      <c r="S55" s="425">
        <v>1</v>
      </c>
      <c r="T55" s="216">
        <v>1</v>
      </c>
      <c r="U55" s="217">
        <v>48</v>
      </c>
      <c r="V55" s="218">
        <v>0</v>
      </c>
      <c r="W55" s="219">
        <v>1</v>
      </c>
      <c r="X55" s="220">
        <v>16</v>
      </c>
      <c r="Y55" s="221"/>
      <c r="Z55" s="216"/>
      <c r="AA55" s="217"/>
      <c r="AB55" s="218"/>
      <c r="AC55" s="219">
        <v>5</v>
      </c>
      <c r="AD55" s="220">
        <v>132</v>
      </c>
      <c r="AE55" s="221">
        <v>23</v>
      </c>
      <c r="AF55" s="216">
        <v>9</v>
      </c>
      <c r="AG55" s="217">
        <v>235</v>
      </c>
      <c r="AH55" s="218">
        <v>71</v>
      </c>
      <c r="AI55" s="219"/>
      <c r="AJ55" s="220"/>
      <c r="AK55" s="221"/>
      <c r="AL55" s="216">
        <v>78</v>
      </c>
      <c r="AM55" s="217">
        <v>1509</v>
      </c>
      <c r="AN55" s="217">
        <v>300</v>
      </c>
    </row>
    <row r="56" spans="1:48" ht="15" x14ac:dyDescent="0.25">
      <c r="A56" s="222" t="s">
        <v>17</v>
      </c>
      <c r="B56" s="223">
        <v>16</v>
      </c>
      <c r="C56" s="224">
        <v>144</v>
      </c>
      <c r="D56" s="225">
        <v>23</v>
      </c>
      <c r="E56" s="226"/>
      <c r="F56" s="227"/>
      <c r="G56" s="228"/>
      <c r="H56" s="223">
        <v>2</v>
      </c>
      <c r="I56" s="224">
        <v>98</v>
      </c>
      <c r="J56" s="225">
        <v>4</v>
      </c>
      <c r="K56" s="226">
        <v>2</v>
      </c>
      <c r="L56" s="227">
        <v>62</v>
      </c>
      <c r="M56" s="228">
        <v>5</v>
      </c>
      <c r="N56" s="223">
        <v>2</v>
      </c>
      <c r="O56" s="224">
        <v>6</v>
      </c>
      <c r="P56" s="225"/>
      <c r="Q56" s="417">
        <v>2</v>
      </c>
      <c r="R56" s="418">
        <v>61</v>
      </c>
      <c r="S56" s="419">
        <v>1</v>
      </c>
      <c r="T56" s="223"/>
      <c r="U56" s="224"/>
      <c r="V56" s="225"/>
      <c r="W56" s="226">
        <v>1</v>
      </c>
      <c r="X56" s="227">
        <v>16</v>
      </c>
      <c r="Y56" s="228"/>
      <c r="Z56" s="223"/>
      <c r="AA56" s="224"/>
      <c r="AB56" s="225"/>
      <c r="AC56" s="226">
        <v>2</v>
      </c>
      <c r="AD56" s="227">
        <v>62</v>
      </c>
      <c r="AE56" s="228">
        <v>20</v>
      </c>
      <c r="AF56" s="223">
        <v>4</v>
      </c>
      <c r="AG56" s="224">
        <v>83</v>
      </c>
      <c r="AH56" s="225">
        <v>20</v>
      </c>
      <c r="AI56" s="226"/>
      <c r="AJ56" s="227"/>
      <c r="AK56" s="228"/>
      <c r="AL56" s="223">
        <v>31</v>
      </c>
      <c r="AM56" s="224">
        <v>532</v>
      </c>
      <c r="AN56" s="224">
        <v>73</v>
      </c>
      <c r="AV56" s="213"/>
    </row>
    <row r="57" spans="1:48" ht="15.75" thickBot="1" x14ac:dyDescent="0.3">
      <c r="A57" s="229" t="s">
        <v>472</v>
      </c>
      <c r="B57" s="230">
        <v>15</v>
      </c>
      <c r="C57" s="231">
        <v>94</v>
      </c>
      <c r="D57" s="232">
        <v>27</v>
      </c>
      <c r="E57" s="233"/>
      <c r="F57" s="234"/>
      <c r="G57" s="235"/>
      <c r="H57" s="230">
        <v>11</v>
      </c>
      <c r="I57" s="231">
        <v>503</v>
      </c>
      <c r="J57" s="232">
        <v>116</v>
      </c>
      <c r="K57" s="233">
        <v>3</v>
      </c>
      <c r="L57" s="234">
        <v>102</v>
      </c>
      <c r="M57" s="235">
        <v>30</v>
      </c>
      <c r="N57" s="230">
        <v>9</v>
      </c>
      <c r="O57" s="231">
        <v>8</v>
      </c>
      <c r="P57" s="232"/>
      <c r="Q57" s="420"/>
      <c r="R57" s="421"/>
      <c r="S57" s="422"/>
      <c r="T57" s="230">
        <v>1</v>
      </c>
      <c r="U57" s="231">
        <v>48</v>
      </c>
      <c r="V57" s="232">
        <v>0</v>
      </c>
      <c r="W57" s="233"/>
      <c r="X57" s="234"/>
      <c r="Y57" s="235"/>
      <c r="Z57" s="230"/>
      <c r="AA57" s="231"/>
      <c r="AB57" s="232"/>
      <c r="AC57" s="233">
        <v>3</v>
      </c>
      <c r="AD57" s="234">
        <v>70</v>
      </c>
      <c r="AE57" s="235">
        <v>3</v>
      </c>
      <c r="AF57" s="230">
        <v>5</v>
      </c>
      <c r="AG57" s="231">
        <v>152</v>
      </c>
      <c r="AH57" s="232">
        <v>51</v>
      </c>
      <c r="AI57" s="233"/>
      <c r="AJ57" s="234"/>
      <c r="AK57" s="235"/>
      <c r="AL57" s="230">
        <v>47</v>
      </c>
      <c r="AM57" s="231">
        <v>977</v>
      </c>
      <c r="AN57" s="231">
        <v>227</v>
      </c>
      <c r="AV57" s="213"/>
    </row>
    <row r="58" spans="1:48" s="213" customFormat="1" ht="15.75" thickBot="1" x14ac:dyDescent="0.3">
      <c r="A58" s="236" t="s">
        <v>18</v>
      </c>
      <c r="B58" s="237">
        <v>454</v>
      </c>
      <c r="C58" s="238">
        <v>2749</v>
      </c>
      <c r="D58" s="239">
        <v>603</v>
      </c>
      <c r="E58" s="237">
        <v>7</v>
      </c>
      <c r="F58" s="238">
        <v>195</v>
      </c>
      <c r="G58" s="239">
        <v>15</v>
      </c>
      <c r="H58" s="237">
        <v>169</v>
      </c>
      <c r="I58" s="238">
        <v>8757</v>
      </c>
      <c r="J58" s="239">
        <v>1400</v>
      </c>
      <c r="K58" s="237">
        <v>67</v>
      </c>
      <c r="L58" s="238">
        <v>2468</v>
      </c>
      <c r="M58" s="239">
        <v>447</v>
      </c>
      <c r="N58" s="237">
        <v>88</v>
      </c>
      <c r="O58" s="238">
        <v>59</v>
      </c>
      <c r="P58" s="239">
        <v>0</v>
      </c>
      <c r="Q58" s="237">
        <v>59</v>
      </c>
      <c r="R58" s="238">
        <v>2496</v>
      </c>
      <c r="S58" s="239">
        <v>213</v>
      </c>
      <c r="T58" s="237">
        <v>8</v>
      </c>
      <c r="U58" s="238">
        <v>340</v>
      </c>
      <c r="V58" s="239">
        <v>72</v>
      </c>
      <c r="W58" s="237">
        <v>14</v>
      </c>
      <c r="X58" s="238">
        <v>328</v>
      </c>
      <c r="Y58" s="239">
        <v>0</v>
      </c>
      <c r="Z58" s="237">
        <v>3</v>
      </c>
      <c r="AA58" s="238">
        <v>61</v>
      </c>
      <c r="AB58" s="239">
        <v>0</v>
      </c>
      <c r="AC58" s="237">
        <v>123</v>
      </c>
      <c r="AD58" s="238">
        <v>4006</v>
      </c>
      <c r="AE58" s="239">
        <v>622</v>
      </c>
      <c r="AF58" s="237">
        <v>95</v>
      </c>
      <c r="AG58" s="238">
        <v>2922</v>
      </c>
      <c r="AH58" s="239">
        <v>575</v>
      </c>
      <c r="AI58" s="237">
        <v>3</v>
      </c>
      <c r="AJ58" s="238">
        <v>110</v>
      </c>
      <c r="AK58" s="239">
        <v>0</v>
      </c>
      <c r="AL58" s="237">
        <f>AI58+AF58+AC58+Z58+W58+T58+Q58+N58+K58+H58+E58+B58</f>
        <v>1090</v>
      </c>
      <c r="AM58" s="238">
        <f>AJ58+AG58+AD58+AA58+X58+U58+R58+O58+L58+I58+F58+C58</f>
        <v>24491</v>
      </c>
      <c r="AN58" s="238">
        <f>AK58+AH58+AE58+AB58+Y58+V58+S58+P58+M58+J58+G58+D58</f>
        <v>3947</v>
      </c>
    </row>
  </sheetData>
  <sheetProtection password="C6D6" sheet="1" objects="1" scenarios="1"/>
  <mergeCells count="52">
    <mergeCell ref="AL4:AN4"/>
    <mergeCell ref="B5:B6"/>
    <mergeCell ref="C5:C6"/>
    <mergeCell ref="D5:D6"/>
    <mergeCell ref="E5:E6"/>
    <mergeCell ref="F5:F6"/>
    <mergeCell ref="G5:G6"/>
    <mergeCell ref="H5:H6"/>
    <mergeCell ref="I5:I6"/>
    <mergeCell ref="J5:J6"/>
    <mergeCell ref="T4:V4"/>
    <mergeCell ref="W4:Y4"/>
    <mergeCell ref="Z4:AB4"/>
    <mergeCell ref="AC4:AE4"/>
    <mergeCell ref="AF4:AH4"/>
    <mergeCell ref="AI4:AK4"/>
    <mergeCell ref="B4:D4"/>
    <mergeCell ref="E4:G4"/>
    <mergeCell ref="H4:J4"/>
    <mergeCell ref="K4:M4"/>
    <mergeCell ref="N4:P4"/>
    <mergeCell ref="P5:P6"/>
    <mergeCell ref="Q4:S4"/>
    <mergeCell ref="U5:U6"/>
    <mergeCell ref="V5:V6"/>
    <mergeCell ref="W5:W6"/>
    <mergeCell ref="K5:K6"/>
    <mergeCell ref="L5:L6"/>
    <mergeCell ref="M5:M6"/>
    <mergeCell ref="N5:N6"/>
    <mergeCell ref="O5:O6"/>
    <mergeCell ref="AN5:AN6"/>
    <mergeCell ref="AC5:AC6"/>
    <mergeCell ref="AD5:AD6"/>
    <mergeCell ref="AE5:AE6"/>
    <mergeCell ref="AF5:AF6"/>
    <mergeCell ref="AG5:AG6"/>
    <mergeCell ref="AH5:AH6"/>
    <mergeCell ref="AI5:AI6"/>
    <mergeCell ref="AJ5:AJ6"/>
    <mergeCell ref="AK5:AK6"/>
    <mergeCell ref="AL5:AL6"/>
    <mergeCell ref="AM5:AM6"/>
    <mergeCell ref="AB5:AB6"/>
    <mergeCell ref="Q5:Q6"/>
    <mergeCell ref="R5:R6"/>
    <mergeCell ref="S5:S6"/>
    <mergeCell ref="T5:T6"/>
    <mergeCell ref="Y5:Y6"/>
    <mergeCell ref="Z5:Z6"/>
    <mergeCell ref="AA5:AA6"/>
    <mergeCell ref="X5:X6"/>
  </mergeCells>
  <hyperlinks>
    <hyperlink ref="A2" location="Contents!A1" display="Back to contents"/>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L29"/>
  <sheetViews>
    <sheetView showGridLines="0" workbookViewId="0">
      <pane ySplit="4" topLeftCell="A5" activePane="bottomLeft" state="frozen"/>
      <selection pane="bottomLeft" activeCell="B2" sqref="B2"/>
    </sheetView>
  </sheetViews>
  <sheetFormatPr defaultRowHeight="15" x14ac:dyDescent="0.2"/>
  <cols>
    <col min="1" max="1" width="0.33203125" customWidth="1"/>
    <col min="2" max="2" width="7.33203125" customWidth="1"/>
    <col min="3" max="3" width="8" customWidth="1"/>
    <col min="4" max="4" width="8.109375" customWidth="1"/>
  </cols>
  <sheetData>
    <row r="1" spans="2:12" ht="15.75" x14ac:dyDescent="0.25">
      <c r="B1" s="190" t="s">
        <v>83</v>
      </c>
    </row>
    <row r="2" spans="2:12" x14ac:dyDescent="0.2">
      <c r="B2" s="9" t="s">
        <v>27</v>
      </c>
    </row>
    <row r="3" spans="2:12" ht="15.75" thickBot="1" x14ac:dyDescent="0.25"/>
    <row r="4" spans="2:12" ht="15.75" thickBot="1" x14ac:dyDescent="0.25">
      <c r="B4" s="60" t="s">
        <v>82</v>
      </c>
      <c r="C4" s="66" t="s">
        <v>74</v>
      </c>
      <c r="D4" s="202" t="s">
        <v>81</v>
      </c>
    </row>
    <row r="5" spans="2:12" x14ac:dyDescent="0.2">
      <c r="B5" s="203">
        <v>2011</v>
      </c>
      <c r="C5" s="204">
        <v>1276</v>
      </c>
      <c r="D5" s="205">
        <v>22916</v>
      </c>
    </row>
    <row r="6" spans="2:12" x14ac:dyDescent="0.2">
      <c r="B6" s="206">
        <v>2012</v>
      </c>
      <c r="C6" s="94">
        <v>1254</v>
      </c>
      <c r="D6" s="96">
        <v>23339</v>
      </c>
    </row>
    <row r="7" spans="2:12" x14ac:dyDescent="0.2">
      <c r="B7" s="206">
        <v>2013</v>
      </c>
      <c r="C7" s="94">
        <v>1205</v>
      </c>
      <c r="D7" s="96">
        <v>22725</v>
      </c>
    </row>
    <row r="8" spans="2:12" x14ac:dyDescent="0.2">
      <c r="B8" s="206">
        <v>2014</v>
      </c>
      <c r="C8" s="94">
        <v>1148</v>
      </c>
      <c r="D8" s="96">
        <v>23806</v>
      </c>
    </row>
    <row r="9" spans="2:12" x14ac:dyDescent="0.2">
      <c r="B9" s="206">
        <v>2015</v>
      </c>
      <c r="C9" s="94">
        <v>1137</v>
      </c>
      <c r="D9" s="96">
        <v>24206</v>
      </c>
    </row>
    <row r="10" spans="2:12" x14ac:dyDescent="0.2">
      <c r="B10" s="586">
        <v>2016</v>
      </c>
      <c r="C10" s="587">
        <v>1090</v>
      </c>
      <c r="D10" s="588">
        <v>23748</v>
      </c>
    </row>
    <row r="11" spans="2:12" ht="15.75" thickBot="1" x14ac:dyDescent="0.25">
      <c r="B11" s="589">
        <v>2017</v>
      </c>
      <c r="C11" s="99">
        <v>1090</v>
      </c>
      <c r="D11" s="101">
        <v>24491</v>
      </c>
    </row>
    <row r="14" spans="2:12" x14ac:dyDescent="0.2">
      <c r="I14" s="392"/>
      <c r="J14" s="392"/>
      <c r="K14" s="392"/>
      <c r="L14" s="392"/>
    </row>
    <row r="15" spans="2:12" x14ac:dyDescent="0.2">
      <c r="I15" s="392"/>
      <c r="J15" s="392"/>
      <c r="K15" s="392"/>
      <c r="L15" s="392"/>
    </row>
    <row r="16" spans="2:12" x14ac:dyDescent="0.2">
      <c r="I16" s="392"/>
      <c r="J16" s="392"/>
      <c r="K16" s="392"/>
      <c r="L16" s="392"/>
    </row>
    <row r="17" spans="9:12" x14ac:dyDescent="0.2">
      <c r="I17" s="590"/>
      <c r="J17" s="590"/>
      <c r="K17" s="590"/>
      <c r="L17" s="392"/>
    </row>
    <row r="18" spans="9:12" x14ac:dyDescent="0.2">
      <c r="I18" s="591"/>
      <c r="J18" s="592"/>
      <c r="K18" s="592"/>
      <c r="L18" s="392"/>
    </row>
    <row r="19" spans="9:12" x14ac:dyDescent="0.2">
      <c r="I19" s="591"/>
      <c r="J19" s="592"/>
      <c r="K19" s="592"/>
      <c r="L19" s="392"/>
    </row>
    <row r="20" spans="9:12" x14ac:dyDescent="0.2">
      <c r="I20" s="591"/>
      <c r="J20" s="592"/>
      <c r="K20" s="592"/>
      <c r="L20" s="392"/>
    </row>
    <row r="21" spans="9:12" x14ac:dyDescent="0.2">
      <c r="I21" s="591"/>
      <c r="J21" s="592"/>
      <c r="K21" s="592"/>
      <c r="L21" s="392"/>
    </row>
    <row r="22" spans="9:12" x14ac:dyDescent="0.2">
      <c r="I22" s="591"/>
      <c r="J22" s="592"/>
      <c r="K22" s="592"/>
      <c r="L22" s="392"/>
    </row>
    <row r="23" spans="9:12" x14ac:dyDescent="0.2">
      <c r="I23" s="591"/>
      <c r="J23" s="592"/>
      <c r="K23" s="592"/>
      <c r="L23" s="392"/>
    </row>
    <row r="24" spans="9:12" x14ac:dyDescent="0.2">
      <c r="I24" s="591"/>
      <c r="J24" s="592"/>
      <c r="K24" s="592"/>
      <c r="L24" s="392"/>
    </row>
    <row r="25" spans="9:12" x14ac:dyDescent="0.2">
      <c r="I25" s="392"/>
      <c r="J25" s="392"/>
      <c r="K25" s="392"/>
      <c r="L25" s="392"/>
    </row>
    <row r="26" spans="9:12" x14ac:dyDescent="0.2">
      <c r="I26" s="392"/>
      <c r="J26" s="392"/>
      <c r="K26" s="392"/>
      <c r="L26" s="392"/>
    </row>
    <row r="27" spans="9:12" x14ac:dyDescent="0.2">
      <c r="I27" s="392"/>
      <c r="J27" s="392"/>
      <c r="K27" s="392"/>
      <c r="L27" s="392"/>
    </row>
    <row r="28" spans="9:12" x14ac:dyDescent="0.2">
      <c r="I28" s="392"/>
      <c r="J28" s="392"/>
      <c r="K28" s="392"/>
      <c r="L28" s="392"/>
    </row>
    <row r="29" spans="9:12" x14ac:dyDescent="0.2">
      <c r="I29" s="392"/>
      <c r="J29" s="392"/>
      <c r="K29" s="392"/>
      <c r="L29" s="392"/>
    </row>
  </sheetData>
  <sheetProtection password="C6D6" sheet="1" objects="1" scenarios="1"/>
  <hyperlinks>
    <hyperlink ref="B2" location="Contents!A1" display="Back to contents"/>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69"/>
  <sheetViews>
    <sheetView showGridLines="0" zoomScaleNormal="100" workbookViewId="0">
      <pane ySplit="5" topLeftCell="A6" activePane="bottomLeft" state="frozen"/>
      <selection pane="bottomLeft" activeCell="B2" sqref="B2"/>
    </sheetView>
  </sheetViews>
  <sheetFormatPr defaultRowHeight="15" x14ac:dyDescent="0.2"/>
  <cols>
    <col min="1" max="1" width="0.44140625" style="209" customWidth="1"/>
    <col min="2" max="2" width="26" style="209" customWidth="1"/>
    <col min="3" max="5" width="15.6640625" style="240" customWidth="1"/>
    <col min="6" max="6" width="11.5546875" style="241" customWidth="1"/>
    <col min="7" max="16384" width="8.88671875" style="209"/>
  </cols>
  <sheetData>
    <row r="1" spans="2:6" x14ac:dyDescent="0.25">
      <c r="B1" s="201" t="s">
        <v>483</v>
      </c>
    </row>
    <row r="2" spans="2:6" x14ac:dyDescent="0.2">
      <c r="B2" s="9" t="s">
        <v>27</v>
      </c>
    </row>
    <row r="3" spans="2:6" ht="9" customHeight="1" x14ac:dyDescent="0.2">
      <c r="B3"/>
    </row>
    <row r="4" spans="2:6" ht="15" customHeight="1" x14ac:dyDescent="0.25">
      <c r="B4" s="242" t="s">
        <v>439</v>
      </c>
      <c r="C4" s="769" t="s">
        <v>79</v>
      </c>
      <c r="D4" s="771" t="s">
        <v>78</v>
      </c>
      <c r="E4" s="769" t="s">
        <v>77</v>
      </c>
      <c r="F4" s="773" t="s">
        <v>18</v>
      </c>
    </row>
    <row r="5" spans="2:6" ht="15" customHeight="1" thickBot="1" x14ac:dyDescent="0.25">
      <c r="B5" s="243" t="s">
        <v>473</v>
      </c>
      <c r="C5" s="770"/>
      <c r="D5" s="772"/>
      <c r="E5" s="770"/>
      <c r="F5" s="774"/>
    </row>
    <row r="6" spans="2:6" s="213" customFormat="1" x14ac:dyDescent="0.25">
      <c r="B6" s="244" t="s">
        <v>9</v>
      </c>
      <c r="C6" s="245">
        <v>30</v>
      </c>
      <c r="D6" s="245">
        <v>5</v>
      </c>
      <c r="E6" s="246">
        <v>1</v>
      </c>
      <c r="F6" s="247">
        <v>36</v>
      </c>
    </row>
    <row r="7" spans="2:6" ht="14.25" x14ac:dyDescent="0.2">
      <c r="B7" s="248" t="s">
        <v>451</v>
      </c>
      <c r="C7" s="249">
        <v>15</v>
      </c>
      <c r="D7" s="249">
        <v>1</v>
      </c>
      <c r="E7" s="250">
        <v>1</v>
      </c>
      <c r="F7" s="251">
        <v>17</v>
      </c>
    </row>
    <row r="8" spans="2:6" ht="14.25" x14ac:dyDescent="0.2">
      <c r="B8" s="248" t="s">
        <v>452</v>
      </c>
      <c r="C8" s="249">
        <v>8</v>
      </c>
      <c r="D8" s="249">
        <v>3</v>
      </c>
      <c r="E8" s="250">
        <v>0</v>
      </c>
      <c r="F8" s="251">
        <v>11</v>
      </c>
    </row>
    <row r="9" spans="2:6" thickBot="1" x14ac:dyDescent="0.25">
      <c r="B9" s="252" t="s">
        <v>453</v>
      </c>
      <c r="C9" s="253">
        <v>7</v>
      </c>
      <c r="D9" s="253">
        <v>1</v>
      </c>
      <c r="E9" s="254">
        <v>0</v>
      </c>
      <c r="F9" s="255">
        <v>8</v>
      </c>
    </row>
    <row r="10" spans="2:6" s="213" customFormat="1" x14ac:dyDescent="0.25">
      <c r="B10" s="244" t="s">
        <v>15</v>
      </c>
      <c r="C10" s="245">
        <v>43</v>
      </c>
      <c r="D10" s="245">
        <v>12</v>
      </c>
      <c r="E10" s="246">
        <v>1</v>
      </c>
      <c r="F10" s="247">
        <v>56</v>
      </c>
    </row>
    <row r="11" spans="2:6" ht="14.25" x14ac:dyDescent="0.2">
      <c r="B11" s="248" t="s">
        <v>15</v>
      </c>
      <c r="C11" s="249">
        <v>21</v>
      </c>
      <c r="D11" s="249">
        <v>6</v>
      </c>
      <c r="E11" s="250">
        <v>1</v>
      </c>
      <c r="F11" s="251">
        <v>28</v>
      </c>
    </row>
    <row r="12" spans="2:6" thickBot="1" x14ac:dyDescent="0.25">
      <c r="B12" s="252" t="s">
        <v>481</v>
      </c>
      <c r="C12" s="253">
        <v>22</v>
      </c>
      <c r="D12" s="253">
        <v>6</v>
      </c>
      <c r="E12" s="254">
        <v>0</v>
      </c>
      <c r="F12" s="255">
        <v>28</v>
      </c>
    </row>
    <row r="13" spans="2:6" s="213" customFormat="1" x14ac:dyDescent="0.25">
      <c r="B13" s="244" t="s">
        <v>16</v>
      </c>
      <c r="C13" s="245">
        <v>75</v>
      </c>
      <c r="D13" s="245">
        <v>8</v>
      </c>
      <c r="E13" s="246">
        <v>4</v>
      </c>
      <c r="F13" s="247">
        <v>87</v>
      </c>
    </row>
    <row r="14" spans="2:6" ht="14.25" x14ac:dyDescent="0.2">
      <c r="B14" s="248" t="s">
        <v>468</v>
      </c>
      <c r="C14" s="249">
        <v>26</v>
      </c>
      <c r="D14" s="249">
        <v>4</v>
      </c>
      <c r="E14" s="250">
        <v>2</v>
      </c>
      <c r="F14" s="251">
        <v>32</v>
      </c>
    </row>
    <row r="15" spans="2:6" ht="14.25" x14ac:dyDescent="0.2">
      <c r="B15" s="248" t="s">
        <v>469</v>
      </c>
      <c r="C15" s="249">
        <v>30</v>
      </c>
      <c r="D15" s="249">
        <v>0</v>
      </c>
      <c r="E15" s="250">
        <v>1</v>
      </c>
      <c r="F15" s="251">
        <v>31</v>
      </c>
    </row>
    <row r="16" spans="2:6" ht="14.25" x14ac:dyDescent="0.2">
      <c r="B16" s="248" t="s">
        <v>470</v>
      </c>
      <c r="C16" s="249">
        <v>12</v>
      </c>
      <c r="D16" s="249">
        <v>2</v>
      </c>
      <c r="E16" s="250">
        <v>0</v>
      </c>
      <c r="F16" s="251">
        <v>14</v>
      </c>
    </row>
    <row r="17" spans="2:6" thickBot="1" x14ac:dyDescent="0.25">
      <c r="B17" s="252" t="s">
        <v>471</v>
      </c>
      <c r="C17" s="253">
        <v>7</v>
      </c>
      <c r="D17" s="253">
        <v>2</v>
      </c>
      <c r="E17" s="254">
        <v>1</v>
      </c>
      <c r="F17" s="255">
        <v>10</v>
      </c>
    </row>
    <row r="18" spans="2:6" s="213" customFormat="1" x14ac:dyDescent="0.25">
      <c r="B18" s="244" t="s">
        <v>6</v>
      </c>
      <c r="C18" s="245">
        <v>89</v>
      </c>
      <c r="D18" s="245">
        <v>8</v>
      </c>
      <c r="E18" s="246">
        <v>3</v>
      </c>
      <c r="F18" s="247">
        <v>100</v>
      </c>
    </row>
    <row r="19" spans="2:6" ht="14.25" x14ac:dyDescent="0.2">
      <c r="B19" s="248" t="s">
        <v>441</v>
      </c>
      <c r="C19" s="249">
        <v>12</v>
      </c>
      <c r="D19" s="249">
        <v>1</v>
      </c>
      <c r="E19" s="250">
        <v>0</v>
      </c>
      <c r="F19" s="251">
        <v>13</v>
      </c>
    </row>
    <row r="20" spans="2:6" ht="14.25" x14ac:dyDescent="0.2">
      <c r="B20" s="248" t="s">
        <v>442</v>
      </c>
      <c r="C20" s="249">
        <v>28</v>
      </c>
      <c r="D20" s="249">
        <v>3</v>
      </c>
      <c r="E20" s="250">
        <v>2</v>
      </c>
      <c r="F20" s="251">
        <v>33</v>
      </c>
    </row>
    <row r="21" spans="2:6" ht="14.25" x14ac:dyDescent="0.2">
      <c r="B21" s="248" t="s">
        <v>443</v>
      </c>
      <c r="C21" s="249">
        <v>11</v>
      </c>
      <c r="D21" s="249">
        <v>0</v>
      </c>
      <c r="E21" s="250">
        <v>0</v>
      </c>
      <c r="F21" s="251">
        <v>11</v>
      </c>
    </row>
    <row r="22" spans="2:6" ht="14.25" x14ac:dyDescent="0.2">
      <c r="B22" s="248" t="s">
        <v>444</v>
      </c>
      <c r="C22" s="249">
        <v>23</v>
      </c>
      <c r="D22" s="249">
        <v>2</v>
      </c>
      <c r="E22" s="250">
        <v>0</v>
      </c>
      <c r="F22" s="251">
        <v>25</v>
      </c>
    </row>
    <row r="23" spans="2:6" thickBot="1" x14ac:dyDescent="0.25">
      <c r="B23" s="252" t="s">
        <v>445</v>
      </c>
      <c r="C23" s="253">
        <v>15</v>
      </c>
      <c r="D23" s="253">
        <v>2</v>
      </c>
      <c r="E23" s="254">
        <v>1</v>
      </c>
      <c r="F23" s="255">
        <v>18</v>
      </c>
    </row>
    <row r="24" spans="2:6" s="213" customFormat="1" x14ac:dyDescent="0.25">
      <c r="B24" s="244" t="s">
        <v>7</v>
      </c>
      <c r="C24" s="245">
        <v>74</v>
      </c>
      <c r="D24" s="245">
        <v>6</v>
      </c>
      <c r="E24" s="246">
        <v>4</v>
      </c>
      <c r="F24" s="247">
        <v>84</v>
      </c>
    </row>
    <row r="25" spans="2:6" ht="14.25" x14ac:dyDescent="0.2">
      <c r="B25" s="248" t="s">
        <v>446</v>
      </c>
      <c r="C25" s="249">
        <v>7</v>
      </c>
      <c r="D25" s="249">
        <v>1</v>
      </c>
      <c r="E25" s="250">
        <v>0</v>
      </c>
      <c r="F25" s="251">
        <v>8</v>
      </c>
    </row>
    <row r="26" spans="2:6" ht="14.25" x14ac:dyDescent="0.2">
      <c r="B26" s="248" t="s">
        <v>447</v>
      </c>
      <c r="C26" s="249">
        <v>2</v>
      </c>
      <c r="D26" s="249">
        <v>2</v>
      </c>
      <c r="E26" s="250">
        <v>0</v>
      </c>
      <c r="F26" s="251">
        <v>4</v>
      </c>
    </row>
    <row r="27" spans="2:6" ht="14.25" x14ac:dyDescent="0.2">
      <c r="B27" s="248" t="s">
        <v>448</v>
      </c>
      <c r="C27" s="249">
        <v>32</v>
      </c>
      <c r="D27" s="249">
        <v>1</v>
      </c>
      <c r="E27" s="250">
        <v>1</v>
      </c>
      <c r="F27" s="251">
        <v>34</v>
      </c>
    </row>
    <row r="28" spans="2:6" ht="14.25" x14ac:dyDescent="0.2">
      <c r="B28" s="248" t="s">
        <v>449</v>
      </c>
      <c r="C28" s="249">
        <v>15</v>
      </c>
      <c r="D28" s="249">
        <v>0</v>
      </c>
      <c r="E28" s="250">
        <v>0</v>
      </c>
      <c r="F28" s="251">
        <v>15</v>
      </c>
    </row>
    <row r="29" spans="2:6" thickBot="1" x14ac:dyDescent="0.25">
      <c r="B29" s="252" t="s">
        <v>450</v>
      </c>
      <c r="C29" s="253">
        <v>18</v>
      </c>
      <c r="D29" s="253">
        <v>2</v>
      </c>
      <c r="E29" s="254">
        <v>3</v>
      </c>
      <c r="F29" s="255">
        <v>23</v>
      </c>
    </row>
    <row r="30" spans="2:6" s="213" customFormat="1" x14ac:dyDescent="0.25">
      <c r="B30" s="244" t="s">
        <v>11</v>
      </c>
      <c r="C30" s="245">
        <v>129</v>
      </c>
      <c r="D30" s="245">
        <v>24</v>
      </c>
      <c r="E30" s="246">
        <v>6</v>
      </c>
      <c r="F30" s="247">
        <v>159</v>
      </c>
    </row>
    <row r="31" spans="2:6" ht="14.25" x14ac:dyDescent="0.2">
      <c r="B31" s="248" t="s">
        <v>454</v>
      </c>
      <c r="C31" s="249">
        <v>10</v>
      </c>
      <c r="D31" s="249">
        <v>3</v>
      </c>
      <c r="E31" s="250">
        <v>0</v>
      </c>
      <c r="F31" s="251">
        <v>13</v>
      </c>
    </row>
    <row r="32" spans="2:6" ht="14.25" x14ac:dyDescent="0.2">
      <c r="B32" s="248" t="s">
        <v>455</v>
      </c>
      <c r="C32" s="249">
        <v>23</v>
      </c>
      <c r="D32" s="249">
        <v>2</v>
      </c>
      <c r="E32" s="250">
        <v>1</v>
      </c>
      <c r="F32" s="251">
        <v>26</v>
      </c>
    </row>
    <row r="33" spans="2:6" ht="14.25" x14ac:dyDescent="0.2">
      <c r="B33" s="248" t="s">
        <v>456</v>
      </c>
      <c r="C33" s="249">
        <v>18</v>
      </c>
      <c r="D33" s="249">
        <v>4</v>
      </c>
      <c r="E33" s="250">
        <v>1</v>
      </c>
      <c r="F33" s="251">
        <v>23</v>
      </c>
    </row>
    <row r="34" spans="2:6" ht="14.25" x14ac:dyDescent="0.2">
      <c r="B34" s="248" t="s">
        <v>457</v>
      </c>
      <c r="C34" s="249">
        <v>14</v>
      </c>
      <c r="D34" s="249">
        <v>0</v>
      </c>
      <c r="E34" s="250">
        <v>0</v>
      </c>
      <c r="F34" s="251">
        <v>14</v>
      </c>
    </row>
    <row r="35" spans="2:6" ht="14.25" x14ac:dyDescent="0.2">
      <c r="B35" s="248" t="s">
        <v>458</v>
      </c>
      <c r="C35" s="249">
        <v>25</v>
      </c>
      <c r="D35" s="249">
        <v>4</v>
      </c>
      <c r="E35" s="250">
        <v>1</v>
      </c>
      <c r="F35" s="251">
        <v>30</v>
      </c>
    </row>
    <row r="36" spans="2:6" ht="14.25" x14ac:dyDescent="0.2">
      <c r="B36" s="248" t="s">
        <v>459</v>
      </c>
      <c r="C36" s="249">
        <v>14</v>
      </c>
      <c r="D36" s="249">
        <v>4</v>
      </c>
      <c r="E36" s="250">
        <v>1</v>
      </c>
      <c r="F36" s="251">
        <v>19</v>
      </c>
    </row>
    <row r="37" spans="2:6" ht="14.25" x14ac:dyDescent="0.2">
      <c r="B37" s="248" t="s">
        <v>460</v>
      </c>
      <c r="C37" s="249">
        <v>12</v>
      </c>
      <c r="D37" s="249">
        <v>2</v>
      </c>
      <c r="E37" s="250">
        <v>2</v>
      </c>
      <c r="F37" s="251">
        <v>16</v>
      </c>
    </row>
    <row r="38" spans="2:6" thickBot="1" x14ac:dyDescent="0.25">
      <c r="B38" s="252" t="s">
        <v>461</v>
      </c>
      <c r="C38" s="253">
        <v>13</v>
      </c>
      <c r="D38" s="253">
        <v>5</v>
      </c>
      <c r="E38" s="254">
        <v>0</v>
      </c>
      <c r="F38" s="255">
        <v>18</v>
      </c>
    </row>
    <row r="39" spans="2:6" s="213" customFormat="1" x14ac:dyDescent="0.25">
      <c r="B39" s="244" t="s">
        <v>12</v>
      </c>
      <c r="C39" s="245">
        <v>42</v>
      </c>
      <c r="D39" s="245">
        <v>8</v>
      </c>
      <c r="E39" s="246">
        <v>0</v>
      </c>
      <c r="F39" s="247">
        <v>50</v>
      </c>
    </row>
    <row r="40" spans="2:6" ht="14.25" x14ac:dyDescent="0.2">
      <c r="B40" s="248" t="s">
        <v>462</v>
      </c>
      <c r="C40" s="249">
        <v>10</v>
      </c>
      <c r="D40" s="249">
        <v>1</v>
      </c>
      <c r="E40" s="250">
        <v>0</v>
      </c>
      <c r="F40" s="251">
        <v>11</v>
      </c>
    </row>
    <row r="41" spans="2:6" ht="14.25" x14ac:dyDescent="0.2">
      <c r="B41" s="248" t="s">
        <v>463</v>
      </c>
      <c r="C41" s="249">
        <v>15</v>
      </c>
      <c r="D41" s="249">
        <v>2</v>
      </c>
      <c r="E41" s="250">
        <v>0</v>
      </c>
      <c r="F41" s="251">
        <v>17</v>
      </c>
    </row>
    <row r="42" spans="2:6" thickBot="1" x14ac:dyDescent="0.25">
      <c r="B42" s="252" t="s">
        <v>464</v>
      </c>
      <c r="C42" s="253">
        <v>17</v>
      </c>
      <c r="D42" s="253">
        <v>5</v>
      </c>
      <c r="E42" s="254">
        <v>0</v>
      </c>
      <c r="F42" s="255">
        <v>22</v>
      </c>
    </row>
    <row r="43" spans="2:6" s="213" customFormat="1" x14ac:dyDescent="0.25">
      <c r="B43" s="244" t="s">
        <v>13</v>
      </c>
      <c r="C43" s="245">
        <v>72</v>
      </c>
      <c r="D43" s="245">
        <v>16</v>
      </c>
      <c r="E43" s="246">
        <v>1</v>
      </c>
      <c r="F43" s="247">
        <v>89</v>
      </c>
    </row>
    <row r="44" spans="2:6" ht="14.25" x14ac:dyDescent="0.2">
      <c r="B44" s="248" t="s">
        <v>465</v>
      </c>
      <c r="C44" s="249">
        <v>19</v>
      </c>
      <c r="D44" s="249">
        <v>1</v>
      </c>
      <c r="E44" s="250">
        <v>1</v>
      </c>
      <c r="F44" s="251">
        <v>21</v>
      </c>
    </row>
    <row r="45" spans="2:6" ht="14.25" x14ac:dyDescent="0.2">
      <c r="B45" s="248" t="s">
        <v>466</v>
      </c>
      <c r="C45" s="249">
        <v>14</v>
      </c>
      <c r="D45" s="249">
        <v>7</v>
      </c>
      <c r="E45" s="250">
        <v>0</v>
      </c>
      <c r="F45" s="251">
        <v>21</v>
      </c>
    </row>
    <row r="46" spans="2:6" ht="14.25" x14ac:dyDescent="0.2">
      <c r="B46" s="248" t="s">
        <v>90</v>
      </c>
      <c r="C46" s="249">
        <v>21</v>
      </c>
      <c r="D46" s="249">
        <v>6</v>
      </c>
      <c r="E46" s="250">
        <v>0</v>
      </c>
      <c r="F46" s="251">
        <v>27</v>
      </c>
    </row>
    <row r="47" spans="2:6" thickBot="1" x14ac:dyDescent="0.25">
      <c r="B47" s="252" t="s">
        <v>467</v>
      </c>
      <c r="C47" s="253">
        <v>18</v>
      </c>
      <c r="D47" s="253">
        <v>2</v>
      </c>
      <c r="E47" s="254">
        <v>0</v>
      </c>
      <c r="F47" s="255">
        <v>20</v>
      </c>
    </row>
    <row r="48" spans="2:6" x14ac:dyDescent="0.25">
      <c r="B48" s="244" t="s">
        <v>14</v>
      </c>
      <c r="C48" s="245">
        <v>24</v>
      </c>
      <c r="D48" s="245">
        <v>4</v>
      </c>
      <c r="E48" s="246">
        <v>2</v>
      </c>
      <c r="F48" s="247">
        <v>30</v>
      </c>
    </row>
    <row r="49" spans="2:6" thickBot="1" x14ac:dyDescent="0.25">
      <c r="B49" s="252" t="s">
        <v>14</v>
      </c>
      <c r="C49" s="253">
        <v>24</v>
      </c>
      <c r="D49" s="253">
        <v>4</v>
      </c>
      <c r="E49" s="254">
        <v>2</v>
      </c>
      <c r="F49" s="255">
        <v>30</v>
      </c>
    </row>
    <row r="50" spans="2:6" s="213" customFormat="1" x14ac:dyDescent="0.25">
      <c r="B50" s="244" t="s">
        <v>178</v>
      </c>
      <c r="C50" s="245">
        <v>13</v>
      </c>
      <c r="D50" s="245">
        <v>6</v>
      </c>
      <c r="E50" s="246">
        <v>0</v>
      </c>
      <c r="F50" s="247">
        <v>19</v>
      </c>
    </row>
    <row r="51" spans="2:6" thickBot="1" x14ac:dyDescent="0.25">
      <c r="B51" s="252" t="s">
        <v>178</v>
      </c>
      <c r="C51" s="253">
        <v>13</v>
      </c>
      <c r="D51" s="253">
        <v>6</v>
      </c>
      <c r="E51" s="254">
        <v>0</v>
      </c>
      <c r="F51" s="255">
        <v>19</v>
      </c>
    </row>
    <row r="52" spans="2:6" s="213" customFormat="1" x14ac:dyDescent="0.25">
      <c r="B52" s="244" t="s">
        <v>8</v>
      </c>
      <c r="C52" s="245">
        <v>16</v>
      </c>
      <c r="D52" s="245">
        <v>2</v>
      </c>
      <c r="E52" s="246">
        <v>0</v>
      </c>
      <c r="F52" s="247">
        <v>18</v>
      </c>
    </row>
    <row r="53" spans="2:6" thickBot="1" x14ac:dyDescent="0.25">
      <c r="B53" s="252" t="s">
        <v>8</v>
      </c>
      <c r="C53" s="253">
        <v>16</v>
      </c>
      <c r="D53" s="253">
        <v>2</v>
      </c>
      <c r="E53" s="254">
        <v>0</v>
      </c>
      <c r="F53" s="255">
        <v>18</v>
      </c>
    </row>
    <row r="54" spans="2:6" s="213" customFormat="1" x14ac:dyDescent="0.25">
      <c r="B54" s="244" t="s">
        <v>17</v>
      </c>
      <c r="C54" s="245">
        <v>45</v>
      </c>
      <c r="D54" s="245">
        <v>9</v>
      </c>
      <c r="E54" s="246">
        <v>0</v>
      </c>
      <c r="F54" s="247">
        <v>54</v>
      </c>
    </row>
    <row r="55" spans="2:6" ht="14.25" x14ac:dyDescent="0.2">
      <c r="B55" s="248" t="s">
        <v>17</v>
      </c>
      <c r="C55" s="249">
        <v>19</v>
      </c>
      <c r="D55" s="249">
        <v>2</v>
      </c>
      <c r="E55" s="250">
        <v>0</v>
      </c>
      <c r="F55" s="251">
        <v>21</v>
      </c>
    </row>
    <row r="56" spans="2:6" thickBot="1" x14ac:dyDescent="0.25">
      <c r="B56" s="252" t="s">
        <v>472</v>
      </c>
      <c r="C56" s="253">
        <v>26</v>
      </c>
      <c r="D56" s="253">
        <v>7</v>
      </c>
      <c r="E56" s="254">
        <v>0</v>
      </c>
      <c r="F56" s="255">
        <v>33</v>
      </c>
    </row>
    <row r="57" spans="2:6" ht="15.75" thickBot="1" x14ac:dyDescent="0.3">
      <c r="B57" s="256" t="s">
        <v>18</v>
      </c>
      <c r="C57" s="257">
        <v>652</v>
      </c>
      <c r="D57" s="257">
        <v>108</v>
      </c>
      <c r="E57" s="258">
        <v>22</v>
      </c>
      <c r="F57" s="259">
        <v>782</v>
      </c>
    </row>
    <row r="65" spans="3:5" x14ac:dyDescent="0.2">
      <c r="C65" s="682"/>
      <c r="D65" s="682"/>
      <c r="E65" s="682"/>
    </row>
    <row r="69" spans="3:5" x14ac:dyDescent="0.2">
      <c r="C69" s="682"/>
      <c r="D69" s="682"/>
      <c r="E69" s="682"/>
    </row>
  </sheetData>
  <sheetProtection password="C6D6" sheet="1" objects="1" scenarios="1"/>
  <mergeCells count="4">
    <mergeCell ref="C4:C5"/>
    <mergeCell ref="D4:D5"/>
    <mergeCell ref="E4:E5"/>
    <mergeCell ref="F4:F5"/>
  </mergeCells>
  <hyperlinks>
    <hyperlink ref="B2" location="Contents!A1" display="Back to contents"/>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B57"/>
  <sheetViews>
    <sheetView showGridLines="0" zoomScaleNormal="100" workbookViewId="0">
      <pane ySplit="5" topLeftCell="A6" activePane="bottomLeft" state="frozen"/>
      <selection pane="bottomLeft" activeCell="A2" sqref="A2"/>
    </sheetView>
  </sheetViews>
  <sheetFormatPr defaultRowHeight="15" x14ac:dyDescent="0.2"/>
  <cols>
    <col min="1" max="1" width="40.5546875" bestFit="1" customWidth="1"/>
    <col min="2" max="2" width="16" style="65" customWidth="1"/>
  </cols>
  <sheetData>
    <row r="1" spans="1:2" ht="15.75" x14ac:dyDescent="0.25">
      <c r="A1" s="201" t="s">
        <v>129</v>
      </c>
      <c r="B1" s="64"/>
    </row>
    <row r="2" spans="1:2" ht="15.75" x14ac:dyDescent="0.25">
      <c r="A2" s="9" t="s">
        <v>27</v>
      </c>
      <c r="B2" s="64"/>
    </row>
    <row r="3" spans="1:2" ht="15.75" thickBot="1" x14ac:dyDescent="0.25"/>
    <row r="4" spans="1:2" ht="16.5" customHeight="1" x14ac:dyDescent="0.25">
      <c r="A4" s="265" t="s">
        <v>439</v>
      </c>
      <c r="B4" s="775" t="s">
        <v>86</v>
      </c>
    </row>
    <row r="5" spans="1:2" ht="15" customHeight="1" thickBot="1" x14ac:dyDescent="0.25">
      <c r="A5" s="266" t="s">
        <v>440</v>
      </c>
      <c r="B5" s="776"/>
    </row>
    <row r="6" spans="1:2" ht="15.75" x14ac:dyDescent="0.25">
      <c r="A6" s="5" t="s">
        <v>6</v>
      </c>
      <c r="B6" s="260">
        <v>6</v>
      </c>
    </row>
    <row r="7" spans="1:2" x14ac:dyDescent="0.2">
      <c r="A7" s="3" t="s">
        <v>441</v>
      </c>
      <c r="B7" s="261">
        <v>1</v>
      </c>
    </row>
    <row r="8" spans="1:2" x14ac:dyDescent="0.2">
      <c r="A8" s="3" t="s">
        <v>442</v>
      </c>
      <c r="B8" s="261">
        <v>2</v>
      </c>
    </row>
    <row r="9" spans="1:2" x14ac:dyDescent="0.2">
      <c r="A9" s="3" t="s">
        <v>443</v>
      </c>
      <c r="B9" s="261">
        <v>0</v>
      </c>
    </row>
    <row r="10" spans="1:2" x14ac:dyDescent="0.2">
      <c r="A10" s="3" t="s">
        <v>444</v>
      </c>
      <c r="B10" s="261">
        <v>1</v>
      </c>
    </row>
    <row r="11" spans="1:2" ht="15.75" thickBot="1" x14ac:dyDescent="0.25">
      <c r="A11" s="4" t="s">
        <v>445</v>
      </c>
      <c r="B11" s="262">
        <v>2</v>
      </c>
    </row>
    <row r="12" spans="1:2" ht="15.75" x14ac:dyDescent="0.25">
      <c r="A12" s="5" t="s">
        <v>7</v>
      </c>
      <c r="B12" s="260">
        <v>1</v>
      </c>
    </row>
    <row r="13" spans="1:2" x14ac:dyDescent="0.2">
      <c r="A13" s="3" t="s">
        <v>446</v>
      </c>
      <c r="B13" s="261">
        <v>0</v>
      </c>
    </row>
    <row r="14" spans="1:2" x14ac:dyDescent="0.2">
      <c r="A14" s="3" t="s">
        <v>447</v>
      </c>
      <c r="B14" s="261">
        <v>0</v>
      </c>
    </row>
    <row r="15" spans="1:2" x14ac:dyDescent="0.2">
      <c r="A15" s="3" t="s">
        <v>448</v>
      </c>
      <c r="B15" s="261">
        <v>0</v>
      </c>
    </row>
    <row r="16" spans="1:2" x14ac:dyDescent="0.2">
      <c r="A16" s="3" t="s">
        <v>449</v>
      </c>
      <c r="B16" s="261">
        <v>0</v>
      </c>
    </row>
    <row r="17" spans="1:2" ht="15.75" thickBot="1" x14ac:dyDescent="0.25">
      <c r="A17" s="4" t="s">
        <v>450</v>
      </c>
      <c r="B17" s="262">
        <v>1</v>
      </c>
    </row>
    <row r="18" spans="1:2" ht="15.75" x14ac:dyDescent="0.25">
      <c r="A18" s="5" t="s">
        <v>8</v>
      </c>
      <c r="B18" s="260">
        <v>1</v>
      </c>
    </row>
    <row r="19" spans="1:2" ht="15.75" thickBot="1" x14ac:dyDescent="0.25">
      <c r="A19" s="4" t="s">
        <v>8</v>
      </c>
      <c r="B19" s="262">
        <v>1</v>
      </c>
    </row>
    <row r="20" spans="1:2" ht="15.75" x14ac:dyDescent="0.25">
      <c r="A20" s="5" t="s">
        <v>9</v>
      </c>
      <c r="B20" s="260">
        <v>3</v>
      </c>
    </row>
    <row r="21" spans="1:2" x14ac:dyDescent="0.2">
      <c r="A21" s="3" t="s">
        <v>451</v>
      </c>
      <c r="B21" s="261">
        <v>1</v>
      </c>
    </row>
    <row r="22" spans="1:2" x14ac:dyDescent="0.2">
      <c r="A22" s="3" t="s">
        <v>452</v>
      </c>
      <c r="B22" s="261">
        <v>0</v>
      </c>
    </row>
    <row r="23" spans="1:2" ht="15.75" thickBot="1" x14ac:dyDescent="0.25">
      <c r="A23" s="4" t="s">
        <v>453</v>
      </c>
      <c r="B23" s="262">
        <v>2</v>
      </c>
    </row>
    <row r="24" spans="1:2" ht="15.75" x14ac:dyDescent="0.25">
      <c r="A24" s="5" t="s">
        <v>178</v>
      </c>
      <c r="B24" s="260">
        <v>1</v>
      </c>
    </row>
    <row r="25" spans="1:2" ht="15.75" thickBot="1" x14ac:dyDescent="0.25">
      <c r="A25" s="4" t="s">
        <v>178</v>
      </c>
      <c r="B25" s="262">
        <v>1</v>
      </c>
    </row>
    <row r="26" spans="1:2" ht="15.75" x14ac:dyDescent="0.25">
      <c r="A26" s="5" t="s">
        <v>11</v>
      </c>
      <c r="B26" s="260">
        <v>16</v>
      </c>
    </row>
    <row r="27" spans="1:2" x14ac:dyDescent="0.2">
      <c r="A27" s="3" t="s">
        <v>454</v>
      </c>
      <c r="B27" s="261">
        <v>2</v>
      </c>
    </row>
    <row r="28" spans="1:2" x14ac:dyDescent="0.2">
      <c r="A28" s="3" t="s">
        <v>455</v>
      </c>
      <c r="B28" s="261">
        <v>1</v>
      </c>
    </row>
    <row r="29" spans="1:2" x14ac:dyDescent="0.2">
      <c r="A29" s="3" t="s">
        <v>456</v>
      </c>
      <c r="B29" s="261">
        <v>0</v>
      </c>
    </row>
    <row r="30" spans="1:2" x14ac:dyDescent="0.2">
      <c r="A30" s="3" t="s">
        <v>457</v>
      </c>
      <c r="B30" s="261">
        <v>4</v>
      </c>
    </row>
    <row r="31" spans="1:2" x14ac:dyDescent="0.2">
      <c r="A31" s="3" t="s">
        <v>458</v>
      </c>
      <c r="B31" s="261">
        <v>2</v>
      </c>
    </row>
    <row r="32" spans="1:2" x14ac:dyDescent="0.2">
      <c r="A32" s="3" t="s">
        <v>459</v>
      </c>
      <c r="B32" s="261">
        <v>2</v>
      </c>
    </row>
    <row r="33" spans="1:2" x14ac:dyDescent="0.2">
      <c r="A33" s="3" t="s">
        <v>460</v>
      </c>
      <c r="B33" s="261">
        <v>3</v>
      </c>
    </row>
    <row r="34" spans="1:2" ht="15.75" thickBot="1" x14ac:dyDescent="0.25">
      <c r="A34" s="4" t="s">
        <v>461</v>
      </c>
      <c r="B34" s="262">
        <v>2</v>
      </c>
    </row>
    <row r="35" spans="1:2" ht="15.75" x14ac:dyDescent="0.25">
      <c r="A35" s="5" t="s">
        <v>12</v>
      </c>
      <c r="B35" s="260">
        <v>9</v>
      </c>
    </row>
    <row r="36" spans="1:2" x14ac:dyDescent="0.2">
      <c r="A36" s="3" t="s">
        <v>462</v>
      </c>
      <c r="B36" s="261">
        <v>3</v>
      </c>
    </row>
    <row r="37" spans="1:2" x14ac:dyDescent="0.2">
      <c r="A37" s="3" t="s">
        <v>463</v>
      </c>
      <c r="B37" s="261">
        <v>4</v>
      </c>
    </row>
    <row r="38" spans="1:2" ht="15.75" thickBot="1" x14ac:dyDescent="0.25">
      <c r="A38" s="4" t="s">
        <v>464</v>
      </c>
      <c r="B38" s="262">
        <v>2</v>
      </c>
    </row>
    <row r="39" spans="1:2" ht="15.75" x14ac:dyDescent="0.25">
      <c r="A39" s="5" t="s">
        <v>13</v>
      </c>
      <c r="B39" s="260">
        <v>16</v>
      </c>
    </row>
    <row r="40" spans="1:2" x14ac:dyDescent="0.2">
      <c r="A40" s="3" t="s">
        <v>465</v>
      </c>
      <c r="B40" s="261">
        <v>5</v>
      </c>
    </row>
    <row r="41" spans="1:2" x14ac:dyDescent="0.2">
      <c r="A41" s="3" t="s">
        <v>466</v>
      </c>
      <c r="B41" s="261">
        <v>5</v>
      </c>
    </row>
    <row r="42" spans="1:2" x14ac:dyDescent="0.2">
      <c r="A42" s="3" t="s">
        <v>90</v>
      </c>
      <c r="B42" s="261">
        <v>1</v>
      </c>
    </row>
    <row r="43" spans="1:2" ht="15.75" thickBot="1" x14ac:dyDescent="0.25">
      <c r="A43" s="4" t="s">
        <v>467</v>
      </c>
      <c r="B43" s="262">
        <v>5</v>
      </c>
    </row>
    <row r="44" spans="1:2" ht="15.75" x14ac:dyDescent="0.25">
      <c r="A44" s="5" t="s">
        <v>14</v>
      </c>
      <c r="B44" s="260">
        <v>4</v>
      </c>
    </row>
    <row r="45" spans="1:2" ht="15.75" thickBot="1" x14ac:dyDescent="0.25">
      <c r="A45" s="4" t="s">
        <v>14</v>
      </c>
      <c r="B45" s="262">
        <v>4</v>
      </c>
    </row>
    <row r="46" spans="1:2" ht="15.75" x14ac:dyDescent="0.25">
      <c r="A46" s="5" t="s">
        <v>15</v>
      </c>
      <c r="B46" s="260">
        <v>3</v>
      </c>
    </row>
    <row r="47" spans="1:2" x14ac:dyDescent="0.2">
      <c r="A47" s="3" t="s">
        <v>15</v>
      </c>
      <c r="B47" s="261">
        <v>0</v>
      </c>
    </row>
    <row r="48" spans="1:2" ht="15.75" thickBot="1" x14ac:dyDescent="0.25">
      <c r="A48" s="4" t="s">
        <v>481</v>
      </c>
      <c r="B48" s="262">
        <v>3</v>
      </c>
    </row>
    <row r="49" spans="1:2" ht="15.75" x14ac:dyDescent="0.25">
      <c r="A49" s="5" t="s">
        <v>16</v>
      </c>
      <c r="B49" s="260">
        <v>5</v>
      </c>
    </row>
    <row r="50" spans="1:2" x14ac:dyDescent="0.2">
      <c r="A50" s="3" t="s">
        <v>468</v>
      </c>
      <c r="B50" s="261">
        <v>2</v>
      </c>
    </row>
    <row r="51" spans="1:2" x14ac:dyDescent="0.2">
      <c r="A51" s="3" t="s">
        <v>469</v>
      </c>
      <c r="B51" s="261">
        <v>0</v>
      </c>
    </row>
    <row r="52" spans="1:2" x14ac:dyDescent="0.2">
      <c r="A52" s="3" t="s">
        <v>470</v>
      </c>
      <c r="B52" s="261">
        <v>0</v>
      </c>
    </row>
    <row r="53" spans="1:2" ht="15.75" thickBot="1" x14ac:dyDescent="0.25">
      <c r="A53" s="4" t="s">
        <v>471</v>
      </c>
      <c r="B53" s="262">
        <v>3</v>
      </c>
    </row>
    <row r="54" spans="1:2" ht="15.75" x14ac:dyDescent="0.25">
      <c r="A54" s="5" t="s">
        <v>17</v>
      </c>
      <c r="B54" s="263">
        <v>4</v>
      </c>
    </row>
    <row r="55" spans="1:2" x14ac:dyDescent="0.2">
      <c r="A55" s="3" t="s">
        <v>17</v>
      </c>
      <c r="B55" s="261">
        <v>2</v>
      </c>
    </row>
    <row r="56" spans="1:2" ht="15.75" thickBot="1" x14ac:dyDescent="0.25">
      <c r="A56" s="4" t="s">
        <v>472</v>
      </c>
      <c r="B56" s="262">
        <v>2</v>
      </c>
    </row>
    <row r="57" spans="1:2" ht="16.5" thickBot="1" x14ac:dyDescent="0.3">
      <c r="A57" s="6" t="s">
        <v>18</v>
      </c>
      <c r="B57" s="264">
        <v>69</v>
      </c>
    </row>
  </sheetData>
  <sheetProtection password="C6D6" sheet="1" objects="1" scenarios="1"/>
  <mergeCells count="1">
    <mergeCell ref="B4:B5"/>
  </mergeCells>
  <conditionalFormatting sqref="B7:B11 B40:B43 B47:B48 B45 B50:B53 B55:B56 B13:B17 B19 B25 B27:B34 B36:B38 B21:B23">
    <cfRule type="cellIs" dxfId="1057" priority="3" operator="greaterThan">
      <formula>3</formula>
    </cfRule>
    <cfRule type="cellIs" dxfId="1056" priority="4" operator="between">
      <formula>1</formula>
      <formula>3</formula>
    </cfRule>
  </conditionalFormatting>
  <hyperlinks>
    <hyperlink ref="A2" location="Contents!A1" display="Back to contents"/>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mso-contentType ?>
<SharedContentType xmlns="Microsoft.SharePoint.Taxonomy.ContentTypeSync" SourceId="368e5df3-cb6d-43a2-bb19-51fc820bbd26" ContentTypeId="0x01010035C89CCD2483A2479FECC59E2E56452D"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Policy xmlns:p="office.server.policy" xmlns="office.server.policy" id="" local="true">
  <Name>Corporate</Name>
  <Description/>
  <Statement/>
  <PolicyItems>
    <PolicyItem featureId="Microsoft.Office.RecordsManagement.PolicyFeatures.Expiration" staticId="0x01010035C89CCD2483A2479FECC59E2E56452D00E53E4C0FE5E82A48A500E89033CFD0E8|-626270482" UniqueId="1773a820-4503-44d8-9f0a-af1c23f0870a">
      <Name>Retention</Name>
      <Description>Automatic scheduling of content for processing, and performing a retention action on content that has reached its due date.</Description>
      <CustomData>
        <Schedules nextStageId="3">
          <Schedule type="Default">
            <stages>
              <data stageId="1" recur="true" offset="1" unit="days">
                <formula id="Microsoft.Office.RecordsManagement.PolicyFeatures.Expiration.Formula.BuiltIn">
                  <number>0</number>
                  <property>WCC_x0020_Disposal_x0020_Date</property>
                  <propertyId>9ea57d62-0549-4e65-a581-55f823dbf45c</propertyId>
                  <period>days</period>
                </formula>
                <action type="workflow" id="8e79e48e-6e6d-40b5-ba29-d8ba062b58e5"/>
              </data>
              <data stageId="2">
                <formula id="Microsoft.Office.RecordsManagement.PolicyFeatures.Expiration.Formula.BuiltIn">
                  <number>30</number>
                  <property>WCC_x0020_Disposal_x0020_Date</property>
                  <propertyId>9ea57d62-0549-4e65-a581-55f823dbf45c</propertyId>
                  <period>days</period>
                </formula>
                <action type="action" id="Microsoft.Office.RecordsManagement.PolicyFeatures.Expiration.Action.MoveToRecycleBin"/>
              </data>
            </stages>
          </Schedule>
        </Schedules>
      </CustomData>
    </PolicyItem>
    <PolicyItem featureId="Microsoft.Office.RecordsManagement.PolicyFeatures.PolicyAudit" staticId="0x01010035C89CCD2483A2479FECC59E2E56452D00E53E4C0FE5E82A48A500E89033CFD0E8|8138272" UniqueId="cf53ef01-6df6-490b-aba5-b76a9e207e06">
      <Name>Auditing</Name>
      <Description>Audits user actions on documents and list items to the Audit Log.</Description>
      <CustomData>
        <Audit>
          <Update/>
          <CheckInOut/>
          <MoveCopy/>
          <DeleteRestore/>
        </Audit>
      </CustomData>
    </PolicyItem>
  </PolicyItems>
</Policy>
</file>

<file path=customXml/item5.xml><?xml version="1.0" encoding="utf-8"?>
<?mso-contentType ?>
<customXsn xmlns="http://schemas.microsoft.com/office/2006/metadata/customXsn">
  <xsnLocation/>
  <cached>True</cached>
  <openByDefault>False</openByDefault>
  <xsnScope>http://uat-cthub</xsnScope>
</customXsn>
</file>

<file path=customXml/item6.xml><?xml version="1.0" encoding="utf-8"?>
<ct:contentTypeSchema xmlns:ct="http://schemas.microsoft.com/office/2006/metadata/contentType" xmlns:ma="http://schemas.microsoft.com/office/2006/metadata/properties/metaAttributes" ct:_="" ma:_="" ma:contentTypeName="Corporate" ma:contentTypeID="0x01010035C89CCD2483A2479FECC59E2E56452D00E697EC61F4E63041A2EAEA5535FB4D65" ma:contentTypeVersion="84" ma:contentTypeDescription="" ma:contentTypeScope="" ma:versionID="921ca13fd128b629786df3e2fbc1d41f">
  <xsd:schema xmlns:xsd="http://www.w3.org/2001/XMLSchema" xmlns:xs="http://www.w3.org/2001/XMLSchema" xmlns:p="http://schemas.microsoft.com/office/2006/metadata/properties" xmlns:ns1="http://schemas.microsoft.com/sharepoint/v3" xmlns:ns2="db58f876-95e0-49c6-91d0-8e7480b07923" xmlns:ns3="202bf5da-38b9-4488-a525-8567ad9ffa60" targetNamespace="http://schemas.microsoft.com/office/2006/metadata/properties" ma:root="true" ma:fieldsID="0261dca7e4682229c41a3be3bc8f74d8" ns1:_="" ns2:_="" ns3:_="">
    <xsd:import namespace="http://schemas.microsoft.com/sharepoint/v3"/>
    <xsd:import namespace="db58f876-95e0-49c6-91d0-8e7480b07923"/>
    <xsd:import namespace="202bf5da-38b9-4488-a525-8567ad9ffa60"/>
    <xsd:element name="properties">
      <xsd:complexType>
        <xsd:sequence>
          <xsd:element name="documentManagement">
            <xsd:complexType>
              <xsd:all>
                <xsd:element ref="ns2:Approver_x0028_s_x0029_" minOccurs="0"/>
                <xsd:element ref="ns3:TaxCatchAll" minOccurs="0"/>
                <xsd:element ref="ns3:TaxCatchAllLabel" minOccurs="0"/>
                <xsd:element ref="ns2:p74728458d774d52933435494d1025d8" minOccurs="0"/>
                <xsd:element ref="ns3:_dlc_DocId" minOccurs="0"/>
                <xsd:element ref="ns3:_dlc_DocIdUrl" minOccurs="0"/>
                <xsd:element ref="ns3:_dlc_DocIdPersistId" minOccurs="0"/>
                <xsd:element ref="ns2:p638553eefd44050b6b6e45ef74c803c" minOccurs="0"/>
                <xsd:element ref="ns2:o59add4030c047c89bd5998caae9662d" minOccurs="0"/>
                <xsd:element ref="ns2:WCC_x0020_Disposal_x0020_Date" minOccurs="0"/>
                <xsd:element ref="ns2:RetentionStarts" minOccurs="0"/>
                <xsd:element ref="ns2:SetDocumentType" minOccurs="0"/>
                <xsd:element ref="ns2:DocumentStatus"/>
                <xsd:element ref="ns1:_dlc_Exempt" minOccurs="0"/>
                <xsd:element ref="ns1:_dlc_ExpireDate" minOccurs="0"/>
                <xsd:element ref="ns1:_dlc_ExpireDateSav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7" nillable="true" ma:displayName="Exempt from Policy" ma:hidden="true" ma:internalName="_dlc_Exempt" ma:readOnly="true">
      <xsd:simpleType>
        <xsd:restriction base="dms:Unknown"/>
      </xsd:simpleType>
    </xsd:element>
    <xsd:element name="_dlc_ExpireDate" ma:index="28" nillable="true" ma:displayName="Expiration Date" ma:description="" ma:hidden="true" ma:indexed="true" ma:internalName="_dlc_ExpireDate" ma:readOnly="true">
      <xsd:simpleType>
        <xsd:restriction base="dms:DateTime"/>
      </xsd:simpleType>
    </xsd:element>
    <xsd:element name="_dlc_ExpireDateSaved" ma:index="30" nillable="true" ma:displayName="Original Expiration Date" ma:hidden="true" ma:internalName="_dlc_ExpireDateSaved"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db58f876-95e0-49c6-91d0-8e7480b07923" elementFormDefault="qualified">
    <xsd:import namespace="http://schemas.microsoft.com/office/2006/documentManagement/types"/>
    <xsd:import namespace="http://schemas.microsoft.com/office/infopath/2007/PartnerControls"/>
    <xsd:element name="Approver_x0028_s_x0029_" ma:index="5" nillable="true" ma:displayName="Approvers" ma:description="Enter people or groups for workflow approval. Leave blank for manual approval." ma:list="UserInfo" ma:SearchPeopleOnly="false" ma:SharePointGroup="0" ma:internalName="Approver_x0028_s_x0029_" ma:showField="EMail">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74728458d774d52933435494d1025d8" ma:index="9" ma:taxonomy="true" ma:internalName="p74728458d774d52933435494d1025d8" ma:taxonomyFieldName="WCCLanguage" ma:displayName="WCC Language" ma:default="3;#English|f4583307-def8-4647-b7db-2a1d8f1f5719" ma:fieldId="{97472845-8d77-4d52-9334-35494d1025d8}" ma:sspId="368e5df3-cb6d-43a2-bb19-51fc820bbd26" ma:termSetId="5e1de944-eb9c-468e-96df-bff87281383f" ma:anchorId="00000000-0000-0000-0000-000000000000" ma:open="false" ma:isKeyword="false">
      <xsd:complexType>
        <xsd:sequence>
          <xsd:element ref="pc:Terms" minOccurs="0" maxOccurs="1"/>
        </xsd:sequence>
      </xsd:complexType>
    </xsd:element>
    <xsd:element name="p638553eefd44050b6b6e45ef74c803c" ma:index="14" ma:taxonomy="true" ma:internalName="p638553eefd44050b6b6e45ef74c803c" ma:taxonomyFieldName="ProtectiveMarking" ma:displayName="Protective Marking" ma:default="1;#Public|05e63c81-95b9-45a0-a9c9-9bc316784073" ma:fieldId="{9638553e-efd4-4050-b6b6-e45ef74c803c}" ma:sspId="368e5df3-cb6d-43a2-bb19-51fc820bbd26" ma:termSetId="1352ea01-7aec-4501-ba62-2b434532638c" ma:anchorId="00000000-0000-0000-0000-000000000000" ma:open="false" ma:isKeyword="false">
      <xsd:complexType>
        <xsd:sequence>
          <xsd:element ref="pc:Terms" minOccurs="0" maxOccurs="1"/>
        </xsd:sequence>
      </xsd:complexType>
    </xsd:element>
    <xsd:element name="o59add4030c047c89bd5998caae9662d" ma:index="18" ma:taxonomy="true" ma:internalName="o59add4030c047c89bd5998caae9662d" ma:taxonomyFieldName="DocumentType" ma:displayName="Document Type" ma:default="" ma:fieldId="{859add40-30c0-47c8-9bd5-998caae9662d}" ma:sspId="368e5df3-cb6d-43a2-bb19-51fc820bbd26" ma:termSetId="8647f897-84b4-4942-9ef1-4d807a153603" ma:anchorId="8e9d4368-3235-41eb-96a0-fa8d3cfe5a15" ma:open="false" ma:isKeyword="false">
      <xsd:complexType>
        <xsd:sequence>
          <xsd:element ref="pc:Terms" minOccurs="0" maxOccurs="1"/>
        </xsd:sequence>
      </xsd:complexType>
    </xsd:element>
    <xsd:element name="WCC_x0020_Disposal_x0020_Date" ma:index="20" nillable="true" ma:displayName="WCC Disposal Date" ma:format="DateOnly" ma:hidden="true" ma:internalName="WCC_x0020_Disposal_x0020_Date" ma:readOnly="false">
      <xsd:simpleType>
        <xsd:restriction base="dms:DateTime"/>
      </xsd:simpleType>
    </xsd:element>
    <xsd:element name="RetentionStarts" ma:index="23" nillable="true" ma:displayName="Retention Starts" ma:format="DateOnly" ma:hidden="true" ma:internalName="RetentionStarts" ma:readOnly="false">
      <xsd:simpleType>
        <xsd:restriction base="dms:DateTime"/>
      </xsd:simpleType>
    </xsd:element>
    <xsd:element name="SetDocumentType" ma:index="24" nillable="true" ma:displayName="Set Document Type" ma:hidden="true" ma:internalName="SetDocumentType" ma:readOnly="false">
      <xsd:simpleType>
        <xsd:restriction base="dms:Text">
          <xsd:maxLength value="255"/>
        </xsd:restriction>
      </xsd:simpleType>
    </xsd:element>
    <xsd:element name="DocumentStatus" ma:index="25" ma:displayName="Document Status" ma:default="Active" ma:format="Dropdown" ma:internalName="DocumentStatus">
      <xsd:simpleType>
        <xsd:restriction base="dms:Choice">
          <xsd:enumeration value="Active"/>
          <xsd:enumeration value="Archive"/>
        </xsd:restriction>
      </xsd:simpleType>
    </xsd:element>
  </xsd:schema>
  <xsd:schema xmlns:xsd="http://www.w3.org/2001/XMLSchema" xmlns:xs="http://www.w3.org/2001/XMLSchema" xmlns:dms="http://schemas.microsoft.com/office/2006/documentManagement/types" xmlns:pc="http://schemas.microsoft.com/office/infopath/2007/PartnerControls" targetNamespace="202bf5da-38b9-4488-a525-8567ad9ffa60" elementFormDefault="qualified">
    <xsd:import namespace="http://schemas.microsoft.com/office/2006/documentManagement/types"/>
    <xsd:import namespace="http://schemas.microsoft.com/office/infopath/2007/PartnerControls"/>
    <xsd:element name="TaxCatchAll" ma:index="7" nillable="true" ma:displayName="Taxonomy Catch All Column" ma:description="" ma:hidden="true" ma:list="{3275e8c1-acf4-4b16-9d23-46eb96c73ed3}" ma:internalName="TaxCatchAll" ma:showField="CatchAllData" ma:web="3c874734-995e-44c4-a34b-7b5cbade240c">
      <xsd:complexType>
        <xsd:complexContent>
          <xsd:extension base="dms:MultiChoiceLookup">
            <xsd:sequence>
              <xsd:element name="Value" type="dms:Lookup" maxOccurs="unbounded" minOccurs="0" nillable="true"/>
            </xsd:sequence>
          </xsd:extension>
        </xsd:complexContent>
      </xsd:complexType>
    </xsd:element>
    <xsd:element name="TaxCatchAllLabel" ma:index="8" nillable="true" ma:displayName="Taxonomy Catch All Column1" ma:description="" ma:hidden="true" ma:list="{3275e8c1-acf4-4b16-9d23-46eb96c73ed3}" ma:internalName="TaxCatchAllLabel" ma:readOnly="true" ma:showField="CatchAllDataLabel" ma:web="3c874734-995e-44c4-a34b-7b5cbade240c">
      <xsd:complexType>
        <xsd:complexContent>
          <xsd:extension base="dms:MultiChoiceLookup">
            <xsd:sequence>
              <xsd:element name="Value" type="dms:Lookup" maxOccurs="unbounded" minOccurs="0" nillable="true"/>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Content Typ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7.xml><?xml version="1.0" encoding="utf-8"?>
<p:properties xmlns:p="http://schemas.microsoft.com/office/2006/metadata/properties" xmlns:xsi="http://www.w3.org/2001/XMLSchema-instance" xmlns:pc="http://schemas.microsoft.com/office/infopath/2007/PartnerControls">
  <documentManagement>
    <p638553eefd44050b6b6e45ef74c803c xmlns="db58f876-95e0-49c6-91d0-8e7480b07923">
      <Terms xmlns="http://schemas.microsoft.com/office/infopath/2007/PartnerControls">
        <TermInfo xmlns="http://schemas.microsoft.com/office/infopath/2007/PartnerControls">
          <TermName xmlns="http://schemas.microsoft.com/office/infopath/2007/PartnerControls">Public</TermName>
          <TermId xmlns="http://schemas.microsoft.com/office/infopath/2007/PartnerControls">05e63c81-95b9-45a0-a9c9-9bc316784073</TermId>
        </TermInfo>
      </Terms>
    </p638553eefd44050b6b6e45ef74c803c>
    <SetDocumentType xmlns="db58f876-95e0-49c6-91d0-8e7480b07923">Report|1bf392af-40a7-42d0-b4a7-ff6a81b26d90</SetDocumentType>
    <TaxCatchAll xmlns="202bf5da-38b9-4488-a525-8567ad9ffa60">
      <Value>3</Value>
      <Value>1</Value>
      <Value>2</Value>
      <Value>89</Value>
      <Value>276</Value>
    </TaxCatchAll>
    <p74728458d774d52933435494d1025d8 xmlns="db58f876-95e0-49c6-91d0-8e7480b07923">
      <Terms xmlns="http://schemas.microsoft.com/office/infopath/2007/PartnerControls">
        <TermInfo xmlns="http://schemas.microsoft.com/office/infopath/2007/PartnerControls">
          <TermName xmlns="http://schemas.microsoft.com/office/infopath/2007/PartnerControls">English</TermName>
          <TermId xmlns="http://schemas.microsoft.com/office/infopath/2007/PartnerControls">f4583307-def8-4647-b7db-2a1d8f1f5719</TermId>
        </TermInfo>
      </Terms>
    </p74728458d774d52933435494d1025d8>
    <WCC_x0020_Disposal_x0020_Date xmlns="db58f876-95e0-49c6-91d0-8e7480b07923">2024-06-13T23:00:00+00:00</WCC_x0020_Disposal_x0020_Date>
    <Approver_x0028_s_x0029_ xmlns="db58f876-95e0-49c6-91d0-8e7480b07923">
      <UserInfo>
        <DisplayName/>
        <AccountId xsi:nil="true"/>
        <AccountType/>
      </UserInfo>
    </Approver_x0028_s_x0029_>
    <o59add4030c047c89bd5998caae9662d xmlns="db58f876-95e0-49c6-91d0-8e7480b07923">
      <Terms xmlns="http://schemas.microsoft.com/office/infopath/2007/PartnerControls">
        <TermInfo xmlns="http://schemas.microsoft.com/office/infopath/2007/PartnerControls">
          <TermName xmlns="http://schemas.microsoft.com/office/infopath/2007/PartnerControls">Report</TermName>
          <TermId xmlns="http://schemas.microsoft.com/office/infopath/2007/PartnerControls">1bf392af-40a7-42d0-b4a7-ff6a81b26d90</TermId>
        </TermInfo>
      </Terms>
    </o59add4030c047c89bd5998caae9662d>
    <DocumentStatus xmlns="db58f876-95e0-49c6-91d0-8e7480b07923">Active</DocumentStatus>
    <RetentionStarts xmlns="db58f876-95e0-49c6-91d0-8e7480b07923">2018-06-13T23:00:00+00:00</RetentionStarts>
    <_dlc_DocId xmlns="202bf5da-38b9-4488-a525-8567ad9ffa60">WCCC-644-490</_dlc_DocId>
    <_dlc_DocIdUrl xmlns="202bf5da-38b9-4488-a525-8567ad9ffa60">
      <Url>http://edrm/BCI/_layouts/DocIdRedir.aspx?ID=WCCC-644-490</Url>
      <Description>WCCC-644-490</Description>
    </_dlc_DocIdUrl>
    <_dlc_ExpireDateSaved xmlns="http://schemas.microsoft.com/sharepoint/v3" xsi:nil="true"/>
    <_dlc_ExpireDate xmlns="http://schemas.microsoft.com/sharepoint/v3">2024-06-13T23:00:00+00:00</_dlc_ExpireDate>
  </documentManagement>
</p:properties>
</file>

<file path=customXml/itemProps1.xml><?xml version="1.0" encoding="utf-8"?>
<ds:datastoreItem xmlns:ds="http://schemas.openxmlformats.org/officeDocument/2006/customXml" ds:itemID="{2D91D023-55E9-4101-BEF8-3336E788588D}"/>
</file>

<file path=customXml/itemProps2.xml><?xml version="1.0" encoding="utf-8"?>
<ds:datastoreItem xmlns:ds="http://schemas.openxmlformats.org/officeDocument/2006/customXml" ds:itemID="{7578C886-2E6F-487A-A5AD-1D8F2673938C}"/>
</file>

<file path=customXml/itemProps3.xml><?xml version="1.0" encoding="utf-8"?>
<ds:datastoreItem xmlns:ds="http://schemas.openxmlformats.org/officeDocument/2006/customXml" ds:itemID="{3E78AC6D-F82C-47B4-8513-1D0EBE3EBB5B}"/>
</file>

<file path=customXml/itemProps4.xml><?xml version="1.0" encoding="utf-8"?>
<ds:datastoreItem xmlns:ds="http://schemas.openxmlformats.org/officeDocument/2006/customXml" ds:itemID="{AE518C43-82EA-4E81-A3EC-1F5AD8FD542F}"/>
</file>

<file path=customXml/itemProps5.xml><?xml version="1.0" encoding="utf-8"?>
<ds:datastoreItem xmlns:ds="http://schemas.openxmlformats.org/officeDocument/2006/customXml" ds:itemID="{7BC88784-272F-4F6A-AEC3-847066979544}"/>
</file>

<file path=customXml/itemProps6.xml><?xml version="1.0" encoding="utf-8"?>
<ds:datastoreItem xmlns:ds="http://schemas.openxmlformats.org/officeDocument/2006/customXml" ds:itemID="{B4BB66CA-0499-413C-9724-88BC4052FF81}"/>
</file>

<file path=customXml/itemProps7.xml><?xml version="1.0" encoding="utf-8"?>
<ds:datastoreItem xmlns:ds="http://schemas.openxmlformats.org/officeDocument/2006/customXml" ds:itemID="{6530AFDD-3DD2-4F40-B2CC-B64C0FA10CB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28</vt:i4>
      </vt:variant>
    </vt:vector>
  </HeadingPairs>
  <TitlesOfParts>
    <vt:vector size="28" baseType="lpstr">
      <vt:lpstr>Contents</vt:lpstr>
      <vt:lpstr>1a - Population</vt:lpstr>
      <vt:lpstr>1b - IMD 2015 LSOAs</vt:lpstr>
      <vt:lpstr>1c - IMD 2015 Population</vt:lpstr>
      <vt:lpstr>1d - EYFSP EY Planning Area</vt:lpstr>
      <vt:lpstr>2a - All Providers Data</vt:lpstr>
      <vt:lpstr>2b - Provider trends over time </vt:lpstr>
      <vt:lpstr>2c - Ofsted Inspection Results</vt:lpstr>
      <vt:lpstr>3a - Childminder Pick Up</vt:lpstr>
      <vt:lpstr>3b - FIS Enquiries</vt:lpstr>
      <vt:lpstr>4a - 2 YO Registered Prov</vt:lpstr>
      <vt:lpstr>4b - 2Help Take Up</vt:lpstr>
      <vt:lpstr>4c - 2Help by EYPA(L)</vt:lpstr>
      <vt:lpstr>4d - NEF Registered Prov</vt:lpstr>
      <vt:lpstr>4e - NEF Take Up by EYPA(L)</vt:lpstr>
      <vt:lpstr>4f - 30hrs Take Up by EYPA(L)</vt:lpstr>
      <vt:lpstr>4g - DLA Claimants</vt:lpstr>
      <vt:lpstr>4h - IDS Case Load</vt:lpstr>
      <vt:lpstr>4i - AA SEND Experience</vt:lpstr>
      <vt:lpstr>4j - WTC and CTC</vt:lpstr>
      <vt:lpstr>4k - Pupil Premium</vt:lpstr>
      <vt:lpstr>4l - Early Years Pupil Premium</vt:lpstr>
      <vt:lpstr>5a - Charges by Provision Type</vt:lpstr>
      <vt:lpstr>5b - Hourly charge for under 2s</vt:lpstr>
      <vt:lpstr>5c - Hourly charge for 2yrs</vt:lpstr>
      <vt:lpstr>5d - Hourly charge for 3&amp;4yrs</vt:lpstr>
      <vt:lpstr>Gaps Analysis</vt:lpstr>
      <vt:lpstr>List</vt:lpstr>
    </vt:vector>
  </TitlesOfParts>
  <Company>Warwickshire County Council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Childcare Sufficiency Assessment Data Tables 2017-2018</dc:title>
  <dc:creator>Ross Keefe</dc:creator>
  <cp:lastModifiedBy>Simon Dance</cp:lastModifiedBy>
  <cp:lastPrinted>2016-12-07T12:07:44Z</cp:lastPrinted>
  <dcterms:created xsi:type="dcterms:W3CDTF">2016-01-21T16:42:36Z</dcterms:created>
  <dcterms:modified xsi:type="dcterms:W3CDTF">2018-05-30T15:12:09Z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0x01010035C89CCD2483A2479FECC59E2E56452D00E697EC61F4E63041A2EAEA5535FB4D65</vt:lpwstr>
  </property>
  <property fmtid="{D5CDD505-2E9C-101B-9397-08002B2CF9AE}" pid="3" name="d95c383c9a774e2b9bd7fdb68c5e0fc7">
    <vt:lpwstr>Warwickshire|ae50136a-0dd2-4024-b418-b2091d7c47d2</vt:lpwstr>
  </property>
  <property fmtid="{D5CDD505-2E9C-101B-9397-08002B2CF9AE}" pid="4" name="_dlc_policyId">
    <vt:lpwstr>0x01010035C89CCD2483A2479FECC59E2E56452D00E53E4C0FE5E82A48A500E89033CFD0E8|-626270482</vt:lpwstr>
  </property>
  <property fmtid="{D5CDD505-2E9C-101B-9397-08002B2CF9AE}" pid="5" name="ItemRetentionFormula">
    <vt:lpwstr>&lt;formula id="Microsoft.Office.RecordsManagement.PolicyFeatures.Expiration.Formula.BuiltIn"&gt;&lt;number&gt;0&lt;/number&gt;&lt;property&gt;WCC_x005f_x0020_Disposal_x005f_x0020_Date&lt;/property&gt;&lt;propertyId&gt;9ea57d62-0549-4e65-a581-55f823dbf45c&lt;/propertyId&gt;&lt;period&gt;days&lt;/period&gt;&lt;/formula&gt;</vt:lpwstr>
  </property>
  <property fmtid="{D5CDD505-2E9C-101B-9397-08002B2CF9AE}" pid="6" name="_dlc_DocIdItemGuid">
    <vt:lpwstr>04fa621e-b8ae-4549-ab3b-b8f9fffc8364</vt:lpwstr>
  </property>
  <property fmtid="{D5CDD505-2E9C-101B-9397-08002B2CF9AE}" pid="7" name="WCCCoverage">
    <vt:lpwstr>2;#Warwickshire|ae50136a-0dd2-4024-b418-b2091d7c47d2</vt:lpwstr>
  </property>
  <property fmtid="{D5CDD505-2E9C-101B-9397-08002B2CF9AE}" pid="8" name="ProtectiveMarking">
    <vt:lpwstr>1;#Public|05e63c81-95b9-45a0-a9c9-9bc316784073</vt:lpwstr>
  </property>
  <property fmtid="{D5CDD505-2E9C-101B-9397-08002B2CF9AE}" pid="9" name="WCCLanguage">
    <vt:lpwstr>3;#English|f4583307-def8-4647-b7db-2a1d8f1f5719</vt:lpwstr>
  </property>
  <property fmtid="{D5CDD505-2E9C-101B-9397-08002B2CF9AE}" pid="10" name="WCCKeywords">
    <vt:lpwstr/>
  </property>
  <property fmtid="{D5CDD505-2E9C-101B-9397-08002B2CF9AE}" pid="11" name="eb17d457039448a19415618ca7d78093">
    <vt:lpwstr/>
  </property>
  <property fmtid="{D5CDD505-2E9C-101B-9397-08002B2CF9AE}" pid="12" name="kcda1755ffd5425aafc66d6689a5558d">
    <vt:lpwstr/>
  </property>
  <property fmtid="{D5CDD505-2E9C-101B-9397-08002B2CF9AE}" pid="13" name="TeamOwner">
    <vt:lpwstr>276;#Business and Commissioning Intelligence|6675bf10-db6b-46f4-bdf2-dc4adab9eeac</vt:lpwstr>
  </property>
  <property fmtid="{D5CDD505-2E9C-101B-9397-08002B2CF9AE}" pid="14" name="WCCSubject">
    <vt:lpwstr/>
  </property>
  <property fmtid="{D5CDD505-2E9C-101B-9397-08002B2CF9AE}" pid="15" name="kf4ca89d09f0480889ccabff7fc6ee9b">
    <vt:lpwstr>Business and Commissioning Intelligence|6675bf10-db6b-46f4-bdf2-dc4adab9eeac</vt:lpwstr>
  </property>
  <property fmtid="{D5CDD505-2E9C-101B-9397-08002B2CF9AE}" pid="16" name="DocumentType">
    <vt:lpwstr>89;#Report|1bf392af-40a7-42d0-b4a7-ff6a81b26d90</vt:lpwstr>
  </property>
  <property fmtid="{D5CDD505-2E9C-101B-9397-08002B2CF9AE}" pid="17" name="WorkflowChangePath">
    <vt:lpwstr>a71a3a35-f742-4af5-9b14-9ffe75200e87,5;a71a3a35-f742-4af5-9b14-9ffe75200e87,5;a71a3a35-f742-4af5-9b14-9ffe75200e87,6;a71a3a35-f742-4af5-9b14-9ffe75200e87,6;</vt:lpwstr>
  </property>
</Properties>
</file>