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a\Downloads\"/>
    </mc:Choice>
  </mc:AlternateContent>
  <xr:revisionPtr revIDLastSave="0" documentId="8_{461B0E5A-B6FC-4ADD-BECF-C586B8DDA913}" xr6:coauthVersionLast="45" xr6:coauthVersionMax="45" xr10:uidLastSave="{00000000-0000-0000-0000-000000000000}"/>
  <workbookProtection workbookPassword="CFFB" lockStructure="1"/>
  <bookViews>
    <workbookView xWindow="-98" yWindow="-98" windowWidth="20715" windowHeight="13276" firstSheet="1" activeTab="1" xr2:uid="{00000000-000D-0000-FFFF-FFFF00000000}"/>
  </bookViews>
  <sheets>
    <sheet name="Annual Leave Calculator" sheetId="4" state="hidden" r:id="rId1"/>
    <sheet name="Calculator" sheetId="6" r:id="rId2"/>
    <sheet name="Annual Leave in Hou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6" l="1"/>
  <c r="S17" i="6" s="1"/>
  <c r="Q17" i="6"/>
  <c r="C17" i="6" l="1"/>
  <c r="I17" i="6" s="1"/>
  <c r="W17" i="6" s="1"/>
  <c r="O4" i="6" s="1"/>
  <c r="G17" i="6"/>
  <c r="D38" i="4" l="1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C19" i="4"/>
  <c r="C8" i="4"/>
  <c r="C9" i="4" s="1"/>
  <c r="C39" i="4" l="1"/>
  <c r="C40" i="4" s="1"/>
  <c r="C20" i="4"/>
  <c r="F7" i="4"/>
</calcChain>
</file>

<file path=xl/sharedStrings.xml><?xml version="1.0" encoding="utf-8"?>
<sst xmlns="http://schemas.openxmlformats.org/spreadsheetml/2006/main" count="180" uniqueCount="98">
  <si>
    <t>Single Status (not schools and cleaning)</t>
  </si>
  <si>
    <t>Spinal Column Point or equivalent</t>
  </si>
  <si>
    <t>Up to 4 years</t>
  </si>
  <si>
    <t>Over 4 years and up to 10 years</t>
  </si>
  <si>
    <t>10 years and over</t>
  </si>
  <si>
    <t>Bank Holiday</t>
  </si>
  <si>
    <t>Day</t>
  </si>
  <si>
    <t>4 - 21</t>
  </si>
  <si>
    <t>23 days</t>
  </si>
  <si>
    <t>28 days</t>
  </si>
  <si>
    <t>170.2 hours</t>
  </si>
  <si>
    <t>207.2 hours</t>
  </si>
  <si>
    <t>22 - 28</t>
  </si>
  <si>
    <t>24 days</t>
  </si>
  <si>
    <t>29 days</t>
  </si>
  <si>
    <t>177.6 hours</t>
  </si>
  <si>
    <t>214.6 hours</t>
  </si>
  <si>
    <t>29 - 40</t>
  </si>
  <si>
    <t>25 days</t>
  </si>
  <si>
    <t>30 days</t>
  </si>
  <si>
    <t>185 hours</t>
  </si>
  <si>
    <t>222 hours</t>
  </si>
  <si>
    <t>41 - 49</t>
  </si>
  <si>
    <t>27 days</t>
  </si>
  <si>
    <t>31 days</t>
  </si>
  <si>
    <t>199.8 hours</t>
  </si>
  <si>
    <t>229.4 hours</t>
  </si>
  <si>
    <t>Single Status (schools and cleaning)</t>
  </si>
  <si>
    <t>20 days</t>
  </si>
  <si>
    <t>148 hours</t>
  </si>
  <si>
    <t>21 days</t>
  </si>
  <si>
    <t>26 days</t>
  </si>
  <si>
    <t>155.4 hours</t>
  </si>
  <si>
    <t>192.4 hours</t>
  </si>
  <si>
    <t>22 days</t>
  </si>
  <si>
    <t>162.8 hours</t>
  </si>
  <si>
    <t>Management (Hay)</t>
  </si>
  <si>
    <t>Hours contracted to work on that day</t>
  </si>
  <si>
    <t>Strategic Directors</t>
  </si>
  <si>
    <t>32 days</t>
  </si>
  <si>
    <t>33 days</t>
  </si>
  <si>
    <t>236.8 hours</t>
  </si>
  <si>
    <t>244.2 hours</t>
  </si>
  <si>
    <t>Other Officers</t>
  </si>
  <si>
    <t>JNC Craft</t>
  </si>
  <si>
    <t>Up to 5 years</t>
  </si>
  <si>
    <t>After 5 years</t>
  </si>
  <si>
    <t>JNC Youth</t>
  </si>
  <si>
    <t>38 days</t>
  </si>
  <si>
    <t>281.2 hours</t>
  </si>
  <si>
    <t>Soulbury</t>
  </si>
  <si>
    <t>Full time annual leave entitlement in hours - click on "Annual Leave in Hours" tab to look this up</t>
  </si>
  <si>
    <t>The number of bank holidays that fall in the holiday year (this includes the WCC company day)</t>
  </si>
  <si>
    <t>Full time bank holiday entitlement (Total number of bank holidays in their holiday year * 7.4 hours)</t>
  </si>
  <si>
    <t>Full time total leave entitlement for the holiday year</t>
  </si>
  <si>
    <t>Monday</t>
  </si>
  <si>
    <t>Tuesday</t>
  </si>
  <si>
    <t>Wednesday</t>
  </si>
  <si>
    <t>Thursday</t>
  </si>
  <si>
    <t>Friday</t>
  </si>
  <si>
    <t>Total weekly hours</t>
  </si>
  <si>
    <t>Pro-rata leave entitlement for the holiday year (full time total leave entitlement/ 37 * their weekly hours)</t>
  </si>
  <si>
    <t>Total</t>
  </si>
  <si>
    <t>Remaining leave entitlement (total leave entitlement - total hours for bank holidays that fall on working days)</t>
  </si>
  <si>
    <t>Step 2 - Please enter working pattern details below</t>
  </si>
  <si>
    <t>Step 1 - Please enter entitlement details below</t>
  </si>
  <si>
    <t>Step 3 - Please enter bank holiday details below</t>
  </si>
  <si>
    <t>To convert the annual leave entitlement in to hours use the following calculation: annual leave in days * 7.4 hours</t>
  </si>
  <si>
    <t>Complete all 3 steps below, populating the yellow cells only</t>
  </si>
  <si>
    <t>Total Leave Entitlement for the holiday year (cell C8 for full time employees and cell C17 for part time employees)</t>
  </si>
  <si>
    <t>Starters/ Leavers</t>
  </si>
  <si>
    <t>Number of complete weeks employed with WCC</t>
  </si>
  <si>
    <t>Saturday</t>
  </si>
  <si>
    <t>Sunday</t>
  </si>
  <si>
    <t>Pro-rata leave entitlement for the period employed with WCC (full time entitlement/ 52.143 weeks * number of weeks they are employed with WCC)</t>
  </si>
  <si>
    <t>+</t>
  </si>
  <si>
    <t>=</t>
  </si>
  <si>
    <t>/</t>
  </si>
  <si>
    <t>x</t>
  </si>
  <si>
    <t>(</t>
  </si>
  <si>
    <t>)</t>
  </si>
  <si>
    <t>365 days</t>
  </si>
  <si>
    <t>Number of calendar days employed with WCC in this holiday year</t>
  </si>
  <si>
    <t>Please complete the boxes highlighted in yellow</t>
  </si>
  <si>
    <t>The calculation is detailed below:</t>
  </si>
  <si>
    <t>This will show as your Entitlement on your holiday balance in Your HR.</t>
  </si>
  <si>
    <t>What is your annual leave entitlement in hours (pro-rata if part time)?</t>
  </si>
  <si>
    <t>What is the start date of your holiday year?</t>
  </si>
  <si>
    <t>Annual leave entitlement in hours 
(pro-rata if part time)</t>
  </si>
  <si>
    <t>How many hours are you contracted to work a week?</t>
  </si>
  <si>
    <t>x 7.4</t>
  </si>
  <si>
    <t>/     37</t>
  </si>
  <si>
    <t>Annual leave entitlement in hours for the period employed with WCC</t>
  </si>
  <si>
    <t>Bank holiday entitlement in hours for the period employed with WCC</t>
  </si>
  <si>
    <t>Total entitlement in hours for the period employed with WCC</t>
  </si>
  <si>
    <t>Your Total Entitlement in hours for the period employed with WCC is:</t>
  </si>
  <si>
    <t>What is your FTC end date?</t>
  </si>
  <si>
    <t>How many bank holidays fall between the start date of your holiday year and your FTC end date? (Include the extra day at Christmas if you are entitled to this)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</si>
</sst>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7" x14ac:knownFonts="1">
    <font>
      <sz val="10"/>
      <color rgb="FF000000"/>
      <name val="Arial"/>
    </font>
    <font>
      <sz val="10"/>
      <name val="Arial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2CC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7" borderId="0" xfId="0" applyFont="1" applyFill="1" applyAlignment="1"/>
    <xf numFmtId="0" fontId="1" fillId="7" borderId="0" xfId="0" applyFont="1" applyFill="1" applyAlignment="1">
      <alignment wrapText="1"/>
    </xf>
    <xf numFmtId="0" fontId="1" fillId="7" borderId="0" xfId="0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0" fillId="7" borderId="0" xfId="0" applyFont="1" applyFill="1" applyAlignment="1">
      <alignment vertical="center"/>
    </xf>
    <xf numFmtId="0" fontId="1" fillId="7" borderId="7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8" xfId="0" applyFont="1" applyFill="1" applyBorder="1" applyAlignment="1">
      <alignment vertical="center"/>
    </xf>
    <xf numFmtId="0" fontId="1" fillId="7" borderId="9" xfId="0" applyFont="1" applyFill="1" applyBorder="1" applyAlignment="1">
      <alignment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vertical="center"/>
    </xf>
    <xf numFmtId="164" fontId="3" fillId="7" borderId="10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164" fontId="1" fillId="7" borderId="2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 wrapText="1"/>
    </xf>
    <xf numFmtId="164" fontId="3" fillId="8" borderId="5" xfId="0" applyNumberFormat="1" applyFont="1" applyFill="1" applyBorder="1" applyAlignment="1">
      <alignment horizontal="center" vertical="center"/>
    </xf>
    <xf numFmtId="2" fontId="1" fillId="7" borderId="0" xfId="0" applyNumberFormat="1" applyFont="1" applyFill="1" applyAlignment="1">
      <alignment horizontal="center" vertical="center"/>
    </xf>
    <xf numFmtId="0" fontId="5" fillId="7" borderId="4" xfId="0" applyFont="1" applyFill="1" applyBorder="1" applyAlignment="1">
      <alignment vertical="center" wrapText="1"/>
    </xf>
    <xf numFmtId="0" fontId="0" fillId="7" borderId="0" xfId="0" applyFont="1" applyFill="1" applyBorder="1" applyAlignment="1">
      <alignment vertical="center"/>
    </xf>
    <xf numFmtId="0" fontId="1" fillId="8" borderId="0" xfId="0" applyFont="1" applyFill="1" applyAlignment="1">
      <alignment vertical="center"/>
    </xf>
    <xf numFmtId="14" fontId="1" fillId="7" borderId="0" xfId="0" applyNumberFormat="1" applyFont="1" applyFill="1" applyAlignment="1">
      <alignment vertical="center"/>
    </xf>
    <xf numFmtId="0" fontId="1" fillId="3" borderId="11" xfId="0" applyFont="1" applyFill="1" applyBorder="1" applyAlignment="1">
      <alignment horizontal="center" vertical="center" wrapText="1"/>
    </xf>
    <xf numFmtId="14" fontId="1" fillId="3" borderId="11" xfId="0" applyNumberFormat="1" applyFont="1" applyFill="1" applyBorder="1" applyAlignment="1">
      <alignment horizontal="center" vertical="center" wrapText="1"/>
    </xf>
    <xf numFmtId="14" fontId="1" fillId="4" borderId="11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14" fontId="1" fillId="5" borderId="11" xfId="0" applyNumberFormat="1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 vertical="center"/>
    </xf>
    <xf numFmtId="14" fontId="1" fillId="7" borderId="0" xfId="0" applyNumberFormat="1" applyFont="1" applyFill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164" fontId="1" fillId="4" borderId="19" xfId="0" applyNumberFormat="1" applyFont="1" applyFill="1" applyBorder="1" applyAlignment="1">
      <alignment horizontal="center" vertical="center" wrapText="1"/>
    </xf>
    <xf numFmtId="164" fontId="1" fillId="4" borderId="20" xfId="0" applyNumberFormat="1" applyFont="1" applyFill="1" applyBorder="1" applyAlignment="1">
      <alignment horizontal="center" vertical="center" wrapText="1"/>
    </xf>
    <xf numFmtId="2" fontId="1" fillId="9" borderId="19" xfId="0" applyNumberFormat="1" applyFont="1" applyFill="1" applyBorder="1" applyAlignment="1">
      <alignment horizontal="center" vertical="center" wrapText="1"/>
    </xf>
    <xf numFmtId="2" fontId="1" fillId="9" borderId="20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vertical="center"/>
    </xf>
    <xf numFmtId="164" fontId="3" fillId="7" borderId="0" xfId="0" applyNumberFormat="1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0" fillId="7" borderId="0" xfId="0" applyFont="1" applyFill="1" applyAlignment="1" applyProtection="1">
      <alignment wrapText="1"/>
    </xf>
    <xf numFmtId="0" fontId="0" fillId="7" borderId="1" xfId="0" applyFont="1" applyFill="1" applyBorder="1" applyAlignment="1" applyProtection="1">
      <alignment wrapText="1"/>
    </xf>
    <xf numFmtId="0" fontId="0" fillId="7" borderId="0" xfId="0" applyFont="1" applyFill="1" applyBorder="1" applyAlignment="1" applyProtection="1">
      <alignment wrapText="1"/>
    </xf>
    <xf numFmtId="0" fontId="0" fillId="7" borderId="2" xfId="0" applyFont="1" applyFill="1" applyBorder="1" applyAlignment="1" applyProtection="1">
      <alignment wrapText="1"/>
    </xf>
    <xf numFmtId="0" fontId="0" fillId="7" borderId="1" xfId="0" applyFont="1" applyFill="1" applyBorder="1" applyAlignment="1" applyProtection="1">
      <alignment horizontal="center" vertical="center" wrapText="1"/>
    </xf>
    <xf numFmtId="0" fontId="0" fillId="7" borderId="0" xfId="0" applyFont="1" applyFill="1" applyBorder="1" applyAlignment="1" applyProtection="1">
      <alignment horizontal="center" vertical="center" wrapText="1"/>
    </xf>
    <xf numFmtId="0" fontId="4" fillId="7" borderId="0" xfId="0" applyFont="1" applyFill="1" applyBorder="1" applyAlignment="1" applyProtection="1">
      <alignment horizontal="center" vertical="center" wrapText="1"/>
    </xf>
    <xf numFmtId="0" fontId="2" fillId="7" borderId="0" xfId="0" applyFont="1" applyFill="1" applyBorder="1" applyAlignment="1" applyProtection="1">
      <alignment vertical="center" wrapText="1"/>
    </xf>
    <xf numFmtId="0" fontId="0" fillId="7" borderId="0" xfId="0" applyFont="1" applyFill="1" applyAlignment="1" applyProtection="1">
      <alignment horizontal="center" vertical="center" wrapText="1"/>
    </xf>
    <xf numFmtId="0" fontId="0" fillId="7" borderId="2" xfId="0" applyFont="1" applyFill="1" applyBorder="1" applyAlignment="1" applyProtection="1">
      <alignment horizontal="center" vertical="center" wrapText="1"/>
    </xf>
    <xf numFmtId="0" fontId="0" fillId="7" borderId="3" xfId="0" applyFont="1" applyFill="1" applyBorder="1" applyAlignment="1" applyProtection="1">
      <alignment wrapText="1"/>
    </xf>
    <xf numFmtId="0" fontId="0" fillId="7" borderId="24" xfId="0" applyFont="1" applyFill="1" applyBorder="1" applyAlignment="1" applyProtection="1">
      <alignment wrapText="1"/>
    </xf>
    <xf numFmtId="0" fontId="0" fillId="7" borderId="25" xfId="0" applyFont="1" applyFill="1" applyBorder="1" applyAlignment="1" applyProtection="1">
      <alignment wrapText="1"/>
    </xf>
    <xf numFmtId="0" fontId="0" fillId="12" borderId="1" xfId="0" applyFont="1" applyFill="1" applyBorder="1" applyAlignment="1" applyProtection="1">
      <alignment wrapText="1"/>
    </xf>
    <xf numFmtId="0" fontId="0" fillId="12" borderId="0" xfId="0" applyFont="1" applyFill="1" applyBorder="1" applyAlignment="1" applyProtection="1">
      <alignment wrapText="1"/>
    </xf>
    <xf numFmtId="0" fontId="0" fillId="12" borderId="2" xfId="0" applyFont="1" applyFill="1" applyBorder="1" applyAlignment="1" applyProtection="1">
      <alignment wrapText="1"/>
    </xf>
    <xf numFmtId="0" fontId="4" fillId="12" borderId="1" xfId="0" applyFont="1" applyFill="1" applyBorder="1" applyAlignment="1" applyProtection="1">
      <alignment horizontal="center" vertical="center" wrapText="1"/>
    </xf>
    <xf numFmtId="0" fontId="4" fillId="12" borderId="0" xfId="0" applyFont="1" applyFill="1" applyBorder="1" applyAlignment="1" applyProtection="1">
      <alignment horizontal="center" vertical="center" wrapText="1"/>
    </xf>
    <xf numFmtId="0" fontId="4" fillId="12" borderId="0" xfId="0" quotePrefix="1" applyFont="1" applyFill="1" applyBorder="1" applyAlignment="1" applyProtection="1">
      <alignment horizontal="center" vertical="center" wrapText="1"/>
    </xf>
    <xf numFmtId="0" fontId="0" fillId="12" borderId="0" xfId="0" quotePrefix="1" applyFont="1" applyFill="1" applyBorder="1" applyAlignment="1" applyProtection="1">
      <alignment horizontal="center" vertical="center" wrapText="1"/>
    </xf>
    <xf numFmtId="0" fontId="0" fillId="12" borderId="0" xfId="0" applyFont="1" applyFill="1" applyAlignment="1" applyProtection="1">
      <alignment horizontal="center" vertical="center" wrapText="1"/>
    </xf>
    <xf numFmtId="0" fontId="0" fillId="12" borderId="0" xfId="0" applyFont="1" applyFill="1" applyBorder="1" applyAlignment="1" applyProtection="1">
      <alignment horizontal="center" vertical="center" wrapText="1"/>
    </xf>
    <xf numFmtId="164" fontId="2" fillId="12" borderId="2" xfId="0" applyNumberFormat="1" applyFont="1" applyFill="1" applyBorder="1" applyAlignment="1" applyProtection="1">
      <alignment horizontal="center" vertical="center" wrapText="1"/>
    </xf>
    <xf numFmtId="164" fontId="0" fillId="12" borderId="0" xfId="0" applyNumberFormat="1" applyFont="1" applyFill="1" applyAlignment="1" applyProtection="1">
      <alignment horizontal="center" vertical="center" wrapText="1"/>
    </xf>
    <xf numFmtId="164" fontId="0" fillId="12" borderId="0" xfId="0" applyNumberFormat="1" applyFont="1" applyFill="1" applyBorder="1" applyAlignment="1" applyProtection="1">
      <alignment horizontal="center" vertical="center" wrapText="1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24" xfId="0" applyFont="1" applyFill="1" applyBorder="1" applyAlignment="1" applyProtection="1">
      <alignment horizontal="center" vertical="center" wrapText="1"/>
    </xf>
    <xf numFmtId="0" fontId="0" fillId="12" borderId="25" xfId="0" applyFont="1" applyFill="1" applyBorder="1" applyAlignment="1" applyProtection="1">
      <alignment horizontal="center" vertical="center" wrapText="1"/>
    </xf>
    <xf numFmtId="0" fontId="0" fillId="11" borderId="0" xfId="0" applyFont="1" applyFill="1" applyBorder="1" applyAlignment="1" applyProtection="1">
      <alignment horizontal="center" vertical="center" wrapText="1"/>
      <protection locked="0"/>
    </xf>
    <xf numFmtId="165" fontId="0" fillId="11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14" xfId="0" applyNumberFormat="1" applyFont="1" applyFill="1" applyBorder="1" applyAlignment="1">
      <alignment horizontal="center" vertical="center"/>
    </xf>
    <xf numFmtId="164" fontId="2" fillId="7" borderId="5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64" fontId="1" fillId="4" borderId="15" xfId="0" applyNumberFormat="1" applyFont="1" applyFill="1" applyBorder="1" applyAlignment="1">
      <alignment horizontal="center" vertical="center" wrapText="1"/>
    </xf>
    <xf numFmtId="164" fontId="1" fillId="4" borderId="14" xfId="0" applyNumberFormat="1" applyFont="1" applyFill="1" applyBorder="1" applyAlignment="1">
      <alignment horizontal="center" vertical="center" wrapText="1"/>
    </xf>
    <xf numFmtId="164" fontId="1" fillId="7" borderId="17" xfId="0" applyNumberFormat="1" applyFont="1" applyFill="1" applyBorder="1" applyAlignment="1">
      <alignment horizontal="center" vertical="center"/>
    </xf>
    <xf numFmtId="164" fontId="1" fillId="7" borderId="21" xfId="0" applyNumberFormat="1" applyFont="1" applyFill="1" applyBorder="1" applyAlignment="1">
      <alignment horizontal="center" vertical="center"/>
    </xf>
    <xf numFmtId="0" fontId="6" fillId="10" borderId="4" xfId="0" applyFont="1" applyFill="1" applyBorder="1" applyAlignment="1" applyProtection="1">
      <alignment horizontal="center" vertical="center" wrapText="1"/>
    </xf>
    <xf numFmtId="0" fontId="6" fillId="10" borderId="14" xfId="0" applyFont="1" applyFill="1" applyBorder="1" applyAlignment="1" applyProtection="1">
      <alignment horizontal="center" vertical="center" wrapText="1"/>
    </xf>
    <xf numFmtId="0" fontId="6" fillId="10" borderId="5" xfId="0" applyFont="1" applyFill="1" applyBorder="1" applyAlignment="1" applyProtection="1">
      <alignment horizontal="center" vertical="center" wrapText="1"/>
    </xf>
    <xf numFmtId="0" fontId="0" fillId="7" borderId="0" xfId="0" applyFont="1" applyFill="1" applyBorder="1" applyAlignment="1" applyProtection="1">
      <alignment horizontal="center" vertical="center" wrapText="1"/>
    </xf>
    <xf numFmtId="0" fontId="4" fillId="7" borderId="0" xfId="0" applyFont="1" applyFill="1" applyBorder="1" applyAlignment="1" applyProtection="1">
      <alignment horizontal="center" vertical="center" wrapText="1"/>
    </xf>
    <xf numFmtId="164" fontId="2" fillId="7" borderId="0" xfId="0" applyNumberFormat="1" applyFont="1" applyFill="1" applyBorder="1" applyAlignment="1" applyProtection="1">
      <alignment horizontal="center" vertical="center" wrapText="1"/>
    </xf>
    <xf numFmtId="0" fontId="2" fillId="7" borderId="0" xfId="0" applyFont="1" applyFill="1" applyBorder="1" applyAlignment="1" applyProtection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487680</xdr:colOff>
      <xdr:row>7</xdr:row>
      <xdr:rowOff>464820</xdr:rowOff>
    </xdr:from>
    <xdr:to>
      <xdr:col>16</xdr:col>
      <xdr:colOff>944880</xdr:colOff>
      <xdr:row>7</xdr:row>
      <xdr:rowOff>464820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9570720" y="3436620"/>
          <a:ext cx="457200" cy="0"/>
        </a:xfrm>
        <a:prstGeom prst="straightConnector1">
          <a:avLst/>
        </a:prstGeom>
        <a:ln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workbookViewId="0">
      <selection activeCell="C7" sqref="C7"/>
    </sheetView>
  </sheetViews>
  <sheetFormatPr defaultColWidth="14.46484375" defaultRowHeight="12.75" x14ac:dyDescent="0.35"/>
  <cols>
    <col min="1" max="1" width="3.6640625" style="10" customWidth="1"/>
    <col min="2" max="2" width="86.46484375" style="10" customWidth="1"/>
    <col min="3" max="3" width="24.1328125" style="10" customWidth="1"/>
    <col min="4" max="4" width="4.46484375" style="10" customWidth="1"/>
    <col min="5" max="5" width="131.53125" style="10" bestFit="1" customWidth="1"/>
    <col min="6" max="16384" width="14.46484375" style="10"/>
  </cols>
  <sheetData>
    <row r="1" spans="2:6" ht="15.75" customHeight="1" thickBot="1" x14ac:dyDescent="0.4"/>
    <row r="2" spans="2:6" ht="30" customHeight="1" thickBot="1" x14ac:dyDescent="0.4">
      <c r="B2" s="85" t="s">
        <v>68</v>
      </c>
      <c r="C2" s="86"/>
    </row>
    <row r="3" spans="2:6" ht="15.75" customHeight="1" thickBot="1" x14ac:dyDescent="0.4"/>
    <row r="4" spans="2:6" ht="30" customHeight="1" thickBot="1" x14ac:dyDescent="0.4">
      <c r="B4" s="85" t="s">
        <v>65</v>
      </c>
      <c r="C4" s="86"/>
      <c r="E4" s="85" t="s">
        <v>70</v>
      </c>
      <c r="F4" s="86"/>
    </row>
    <row r="5" spans="2:6" ht="30" customHeight="1" thickBot="1" x14ac:dyDescent="0.4">
      <c r="B5" s="50"/>
      <c r="C5" s="51"/>
      <c r="E5" s="50"/>
      <c r="F5" s="52"/>
    </row>
    <row r="6" spans="2:6" ht="30" customHeight="1" thickBot="1" x14ac:dyDescent="0.4">
      <c r="B6" s="11" t="s">
        <v>51</v>
      </c>
      <c r="C6" s="43"/>
      <c r="E6" s="11" t="s">
        <v>71</v>
      </c>
      <c r="F6" s="44"/>
    </row>
    <row r="7" spans="2:6" ht="30" customHeight="1" thickBot="1" x14ac:dyDescent="0.4">
      <c r="B7" s="13" t="s">
        <v>52</v>
      </c>
      <c r="C7" s="44"/>
      <c r="D7" s="12"/>
      <c r="E7" s="16" t="s">
        <v>74</v>
      </c>
      <c r="F7" s="17">
        <f>(C9/52.143)*F6</f>
        <v>0</v>
      </c>
    </row>
    <row r="8" spans="2:6" ht="30" customHeight="1" thickBot="1" x14ac:dyDescent="0.4">
      <c r="B8" s="14" t="s">
        <v>53</v>
      </c>
      <c r="C8" s="15">
        <f>C7*7.4</f>
        <v>0</v>
      </c>
      <c r="D8" s="12"/>
    </row>
    <row r="9" spans="2:6" ht="30" customHeight="1" thickBot="1" x14ac:dyDescent="0.4">
      <c r="B9" s="16" t="s">
        <v>54</v>
      </c>
      <c r="C9" s="17">
        <f>SUM(C8,C6)</f>
        <v>0</v>
      </c>
    </row>
    <row r="10" spans="2:6" ht="30" customHeight="1" thickBot="1" x14ac:dyDescent="0.4">
      <c r="B10" s="48"/>
      <c r="C10" s="49"/>
    </row>
    <row r="11" spans="2:6" ht="30" customHeight="1" thickBot="1" x14ac:dyDescent="0.4">
      <c r="B11" s="85" t="s">
        <v>64</v>
      </c>
      <c r="C11" s="86"/>
    </row>
    <row r="12" spans="2:6" ht="30" customHeight="1" x14ac:dyDescent="0.35">
      <c r="B12" s="18" t="s">
        <v>55</v>
      </c>
      <c r="C12" s="43"/>
    </row>
    <row r="13" spans="2:6" ht="30" customHeight="1" x14ac:dyDescent="0.35">
      <c r="B13" s="19" t="s">
        <v>56</v>
      </c>
      <c r="C13" s="44"/>
    </row>
    <row r="14" spans="2:6" ht="30" customHeight="1" x14ac:dyDescent="0.35">
      <c r="B14" s="20" t="s">
        <v>57</v>
      </c>
      <c r="C14" s="44"/>
    </row>
    <row r="15" spans="2:6" ht="30" customHeight="1" x14ac:dyDescent="0.35">
      <c r="B15" s="19" t="s">
        <v>58</v>
      </c>
      <c r="C15" s="44"/>
    </row>
    <row r="16" spans="2:6" ht="30" customHeight="1" x14ac:dyDescent="0.35">
      <c r="B16" s="20" t="s">
        <v>59</v>
      </c>
      <c r="C16" s="44"/>
    </row>
    <row r="17" spans="1:5" ht="30" customHeight="1" x14ac:dyDescent="0.35">
      <c r="B17" s="20" t="s">
        <v>72</v>
      </c>
      <c r="C17" s="44"/>
    </row>
    <row r="18" spans="1:5" ht="30" customHeight="1" x14ac:dyDescent="0.35">
      <c r="B18" s="20" t="s">
        <v>73</v>
      </c>
      <c r="C18" s="44"/>
    </row>
    <row r="19" spans="1:5" ht="30" customHeight="1" thickBot="1" x14ac:dyDescent="0.4">
      <c r="B19" s="19" t="s">
        <v>60</v>
      </c>
      <c r="C19" s="21">
        <f>SUM(C12:C16)</f>
        <v>0</v>
      </c>
    </row>
    <row r="20" spans="1:5" ht="30" customHeight="1" thickBot="1" x14ac:dyDescent="0.4">
      <c r="B20" s="22" t="s">
        <v>61</v>
      </c>
      <c r="C20" s="23">
        <f>(C9/37)*C19</f>
        <v>0</v>
      </c>
      <c r="D20" s="12"/>
    </row>
    <row r="21" spans="1:5" ht="30" customHeight="1" thickBot="1" x14ac:dyDescent="0.4">
      <c r="C21" s="24"/>
    </row>
    <row r="22" spans="1:5" ht="30" customHeight="1" thickBot="1" x14ac:dyDescent="0.4">
      <c r="B22" s="87" t="s">
        <v>66</v>
      </c>
      <c r="C22" s="88"/>
      <c r="D22" s="89"/>
    </row>
    <row r="23" spans="1:5" ht="30" customHeight="1" thickBot="1" x14ac:dyDescent="0.4">
      <c r="B23" s="25" t="s">
        <v>69</v>
      </c>
      <c r="C23" s="90"/>
      <c r="D23" s="91"/>
      <c r="E23" s="42"/>
    </row>
    <row r="24" spans="1:5" ht="30" customHeight="1" thickBot="1" x14ac:dyDescent="0.4">
      <c r="B24" s="8" t="s">
        <v>5</v>
      </c>
      <c r="C24" s="9" t="s">
        <v>6</v>
      </c>
      <c r="D24" s="47" t="s">
        <v>37</v>
      </c>
    </row>
    <row r="25" spans="1:5" ht="30" customHeight="1" x14ac:dyDescent="0.35">
      <c r="A25" s="26"/>
      <c r="B25" s="38"/>
      <c r="C25" s="39"/>
      <c r="D25" s="45" t="e">
        <f>VLOOKUP(C25,B12:C16,2,FALSE)</f>
        <v>#N/A</v>
      </c>
    </row>
    <row r="26" spans="1:5" ht="30" customHeight="1" x14ac:dyDescent="0.35">
      <c r="A26" s="26"/>
      <c r="B26" s="40"/>
      <c r="C26" s="37"/>
      <c r="D26" s="46" t="e">
        <f>VLOOKUP(C26,B12:C16,2,FALSE)</f>
        <v>#N/A</v>
      </c>
    </row>
    <row r="27" spans="1:5" ht="30" customHeight="1" x14ac:dyDescent="0.35">
      <c r="A27" s="26"/>
      <c r="B27" s="40"/>
      <c r="C27" s="37"/>
      <c r="D27" s="46" t="e">
        <f>VLOOKUP(C27,B12:C16,2,FALSE)</f>
        <v>#N/A</v>
      </c>
    </row>
    <row r="28" spans="1:5" ht="30" customHeight="1" x14ac:dyDescent="0.35">
      <c r="A28" s="26"/>
      <c r="B28" s="40"/>
      <c r="C28" s="37"/>
      <c r="D28" s="46" t="e">
        <f>VLOOKUP(C28,B12:C16,2,FALSE)</f>
        <v>#N/A</v>
      </c>
    </row>
    <row r="29" spans="1:5" ht="30" customHeight="1" x14ac:dyDescent="0.35">
      <c r="A29" s="26"/>
      <c r="B29" s="40"/>
      <c r="C29" s="37"/>
      <c r="D29" s="46" t="e">
        <f>VLOOKUP(C29,B12:C16,2,FALSE)</f>
        <v>#N/A</v>
      </c>
    </row>
    <row r="30" spans="1:5" ht="30" customHeight="1" x14ac:dyDescent="0.35">
      <c r="A30" s="26"/>
      <c r="B30" s="40"/>
      <c r="C30" s="37"/>
      <c r="D30" s="46" t="e">
        <f>VLOOKUP(C30,B12:C16,2,FALSE)</f>
        <v>#N/A</v>
      </c>
    </row>
    <row r="31" spans="1:5" ht="30" customHeight="1" x14ac:dyDescent="0.35">
      <c r="A31" s="26"/>
      <c r="B31" s="40"/>
      <c r="C31" s="37"/>
      <c r="D31" s="46" t="e">
        <f>VLOOKUP(C31,B12:C16,2,FALSE)</f>
        <v>#N/A</v>
      </c>
    </row>
    <row r="32" spans="1:5" ht="30" customHeight="1" x14ac:dyDescent="0.35">
      <c r="A32" s="26"/>
      <c r="B32" s="40"/>
      <c r="C32" s="37"/>
      <c r="D32" s="46" t="e">
        <f>VLOOKUP(C32,B12:C16,2,FALSE)</f>
        <v>#N/A</v>
      </c>
    </row>
    <row r="33" spans="1:5" ht="30" customHeight="1" x14ac:dyDescent="0.35">
      <c r="A33" s="26"/>
      <c r="B33" s="40"/>
      <c r="C33" s="37"/>
      <c r="D33" s="46" t="e">
        <f>VLOOKUP(C33,B12:C16,2,FALSE)</f>
        <v>#N/A</v>
      </c>
    </row>
    <row r="34" spans="1:5" ht="30" customHeight="1" x14ac:dyDescent="0.35">
      <c r="A34" s="26"/>
      <c r="B34" s="40"/>
      <c r="C34" s="37"/>
      <c r="D34" s="46" t="e">
        <f>VLOOKUP(C34,B12:C16,2,FALSE)</f>
        <v>#N/A</v>
      </c>
    </row>
    <row r="35" spans="1:5" ht="30" customHeight="1" x14ac:dyDescent="0.35">
      <c r="A35" s="26"/>
      <c r="B35" s="40"/>
      <c r="C35" s="37"/>
      <c r="D35" s="46" t="e">
        <f>VLOOKUP(C35,B12:C16,2,FALSE)</f>
        <v>#N/A</v>
      </c>
    </row>
    <row r="36" spans="1:5" ht="30" customHeight="1" x14ac:dyDescent="0.35">
      <c r="A36" s="26"/>
      <c r="B36" s="40"/>
      <c r="C36" s="37"/>
      <c r="D36" s="46" t="e">
        <f>VLOOKUP(C36,B12:C16,2,FALSE)</f>
        <v>#N/A</v>
      </c>
    </row>
    <row r="37" spans="1:5" ht="30" customHeight="1" x14ac:dyDescent="0.35">
      <c r="A37" s="26"/>
      <c r="B37" s="40"/>
      <c r="C37" s="37"/>
      <c r="D37" s="46" t="e">
        <f>VLOOKUP(C37,B12:C16,2,FALSE)</f>
        <v>#N/A</v>
      </c>
    </row>
    <row r="38" spans="1:5" ht="30" customHeight="1" x14ac:dyDescent="0.35">
      <c r="A38" s="26"/>
      <c r="B38" s="40"/>
      <c r="C38" s="37"/>
      <c r="D38" s="46" t="e">
        <f>VLOOKUP(C38,B12:C16,2,FALSE)</f>
        <v>#N/A</v>
      </c>
    </row>
    <row r="39" spans="1:5" ht="30" customHeight="1" thickBot="1" x14ac:dyDescent="0.4">
      <c r="A39" s="26"/>
      <c r="B39" s="41" t="s">
        <v>62</v>
      </c>
      <c r="C39" s="92">
        <f>SUMIF(D25:D38,"&lt;&gt;#N/A")</f>
        <v>0</v>
      </c>
      <c r="D39" s="93"/>
    </row>
    <row r="40" spans="1:5" ht="30" customHeight="1" thickBot="1" x14ac:dyDescent="0.4">
      <c r="B40" s="22" t="s">
        <v>63</v>
      </c>
      <c r="C40" s="83">
        <f>C23-C39</f>
        <v>0</v>
      </c>
      <c r="D40" s="84"/>
      <c r="E40" s="27"/>
    </row>
    <row r="41" spans="1:5" x14ac:dyDescent="0.35">
      <c r="B41" s="12"/>
      <c r="C41" s="28"/>
      <c r="D41" s="12"/>
    </row>
    <row r="42" spans="1:5" x14ac:dyDescent="0.35">
      <c r="B42" s="12"/>
      <c r="C42" s="28"/>
      <c r="D42" s="12"/>
    </row>
  </sheetData>
  <protectedRanges>
    <protectedRange sqref="C6:C7 C12:C18 C23 B25:C38" name="Range1"/>
  </protectedRanges>
  <mergeCells count="8">
    <mergeCell ref="C40:D40"/>
    <mergeCell ref="E4:F4"/>
    <mergeCell ref="B2:C2"/>
    <mergeCell ref="B4:C4"/>
    <mergeCell ref="B11:C11"/>
    <mergeCell ref="B22:D22"/>
    <mergeCell ref="C23:D23"/>
    <mergeCell ref="C39:D39"/>
  </mergeCells>
  <dataValidations count="1">
    <dataValidation type="list" allowBlank="1" sqref="C25:C38" xr:uid="{00000000-0002-0000-0000-000000000000}">
      <formula1>$B$12:$B$16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18"/>
  <sheetViews>
    <sheetView tabSelected="1" zoomScale="80" zoomScaleNormal="80" workbookViewId="0">
      <selection activeCell="G6" sqref="G6"/>
    </sheetView>
  </sheetViews>
  <sheetFormatPr defaultColWidth="8.86328125" defaultRowHeight="12.75" x14ac:dyDescent="0.35"/>
  <cols>
    <col min="1" max="1" width="2.46484375" style="53" customWidth="1"/>
    <col min="2" max="2" width="2.796875" style="53" customWidth="1"/>
    <col min="3" max="3" width="19.1328125" style="53" customWidth="1"/>
    <col min="4" max="4" width="2.796875" style="53" customWidth="1"/>
    <col min="5" max="5" width="5.796875" style="53" customWidth="1"/>
    <col min="6" max="6" width="2.796875" style="53" customWidth="1"/>
    <col min="7" max="7" width="15.796875" style="53" customWidth="1"/>
    <col min="8" max="8" width="2.796875" style="53" customWidth="1"/>
    <col min="9" max="9" width="15.796875" style="53" customWidth="1"/>
    <col min="10" max="10" width="2.796875" style="53" customWidth="1"/>
    <col min="11" max="11" width="15.796875" style="53" customWidth="1"/>
    <col min="12" max="12" width="2.796875" style="53" customWidth="1"/>
    <col min="13" max="13" width="15.796875" style="53" customWidth="1"/>
    <col min="14" max="14" width="6.796875" style="53" customWidth="1"/>
    <col min="15" max="15" width="15.796875" style="53" customWidth="1"/>
    <col min="16" max="16" width="2.796875" style="53" customWidth="1"/>
    <col min="17" max="17" width="15.796875" style="53" customWidth="1"/>
    <col min="18" max="18" width="2.796875" style="53" customWidth="1"/>
    <col min="19" max="19" width="15.796875" style="53" customWidth="1"/>
    <col min="20" max="22" width="2.796875" style="53" customWidth="1"/>
    <col min="23" max="23" width="15.796875" style="53" customWidth="1"/>
    <col min="24" max="24" width="11.33203125" style="53" customWidth="1"/>
    <col min="25" max="16384" width="8.86328125" style="53"/>
  </cols>
  <sheetData>
    <row r="1" spans="2:23" ht="3" customHeight="1" thickBot="1" x14ac:dyDescent="0.4"/>
    <row r="2" spans="2:23" ht="31.8" customHeight="1" thickBot="1" x14ac:dyDescent="0.4">
      <c r="B2" s="94" t="s">
        <v>83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6"/>
    </row>
    <row r="3" spans="2:23" x14ac:dyDescent="0.35"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6"/>
    </row>
    <row r="4" spans="2:23" s="61" customFormat="1" ht="80" customHeight="1" x14ac:dyDescent="0.35">
      <c r="B4" s="57"/>
      <c r="C4" s="97" t="s">
        <v>86</v>
      </c>
      <c r="D4" s="97"/>
      <c r="E4" s="97"/>
      <c r="F4" s="58"/>
      <c r="G4" s="81"/>
      <c r="H4" s="58"/>
      <c r="I4" s="59"/>
      <c r="J4" s="100" t="s">
        <v>95</v>
      </c>
      <c r="K4" s="100"/>
      <c r="L4" s="100"/>
      <c r="M4" s="100"/>
      <c r="N4" s="60"/>
      <c r="O4" s="99">
        <f>W17</f>
        <v>0</v>
      </c>
      <c r="P4" s="58"/>
      <c r="R4" s="58"/>
      <c r="S4" s="98" t="s">
        <v>85</v>
      </c>
      <c r="T4" s="98"/>
      <c r="U4" s="98"/>
      <c r="V4" s="98"/>
      <c r="W4" s="62"/>
    </row>
    <row r="5" spans="2:23" s="61" customFormat="1" ht="13.15" x14ac:dyDescent="0.35">
      <c r="B5" s="57"/>
      <c r="C5" s="58"/>
      <c r="D5" s="58"/>
      <c r="E5" s="58"/>
      <c r="F5" s="58"/>
      <c r="G5" s="58"/>
      <c r="H5" s="58"/>
      <c r="I5" s="58"/>
      <c r="J5" s="100"/>
      <c r="K5" s="100"/>
      <c r="L5" s="100"/>
      <c r="M5" s="100"/>
      <c r="N5" s="60"/>
      <c r="O5" s="99"/>
      <c r="P5" s="58"/>
      <c r="R5" s="58"/>
      <c r="S5" s="98"/>
      <c r="T5" s="98"/>
      <c r="U5" s="98"/>
      <c r="V5" s="98"/>
      <c r="W5" s="62"/>
    </row>
    <row r="6" spans="2:23" s="61" customFormat="1" ht="80" customHeight="1" x14ac:dyDescent="0.35">
      <c r="B6" s="57"/>
      <c r="C6" s="97" t="s">
        <v>87</v>
      </c>
      <c r="D6" s="97"/>
      <c r="E6" s="97"/>
      <c r="F6" s="58"/>
      <c r="G6" s="82"/>
      <c r="H6" s="58"/>
      <c r="I6" s="58"/>
      <c r="J6" s="100"/>
      <c r="K6" s="100"/>
      <c r="L6" s="100"/>
      <c r="M6" s="100"/>
      <c r="N6" s="60"/>
      <c r="O6" s="99"/>
      <c r="P6" s="58"/>
      <c r="R6" s="58"/>
      <c r="S6" s="98"/>
      <c r="T6" s="98"/>
      <c r="U6" s="98"/>
      <c r="V6" s="98"/>
      <c r="W6" s="62"/>
    </row>
    <row r="7" spans="2:23" s="61" customFormat="1" ht="13.15" x14ac:dyDescent="0.35">
      <c r="B7" s="57"/>
      <c r="C7" s="58"/>
      <c r="D7" s="58"/>
      <c r="E7" s="58"/>
      <c r="F7" s="58"/>
      <c r="G7" s="58"/>
      <c r="H7" s="58"/>
      <c r="I7" s="58"/>
      <c r="J7" s="100"/>
      <c r="K7" s="100"/>
      <c r="L7" s="100"/>
      <c r="M7" s="100"/>
      <c r="N7" s="60"/>
      <c r="O7" s="99"/>
      <c r="P7" s="58"/>
      <c r="R7" s="58"/>
      <c r="S7" s="98"/>
      <c r="T7" s="98"/>
      <c r="U7" s="98"/>
      <c r="V7" s="98"/>
      <c r="W7" s="62"/>
    </row>
    <row r="8" spans="2:23" s="61" customFormat="1" ht="80" customHeight="1" x14ac:dyDescent="0.35">
      <c r="B8" s="57"/>
      <c r="C8" s="97" t="s">
        <v>96</v>
      </c>
      <c r="D8" s="97"/>
      <c r="E8" s="97"/>
      <c r="F8" s="58"/>
      <c r="G8" s="82"/>
      <c r="H8" s="58"/>
      <c r="I8" s="58"/>
      <c r="J8" s="100"/>
      <c r="K8" s="100"/>
      <c r="L8" s="100"/>
      <c r="M8" s="100"/>
      <c r="N8" s="60"/>
      <c r="O8" s="99"/>
      <c r="P8" s="58"/>
      <c r="R8" s="58"/>
      <c r="S8" s="98"/>
      <c r="T8" s="98"/>
      <c r="U8" s="98"/>
      <c r="V8" s="98"/>
      <c r="W8" s="62"/>
    </row>
    <row r="9" spans="2:23" s="61" customFormat="1" ht="13.15" x14ac:dyDescent="0.35">
      <c r="B9" s="57"/>
      <c r="C9" s="58"/>
      <c r="D9" s="58"/>
      <c r="E9" s="58"/>
      <c r="F9" s="58"/>
      <c r="G9" s="58"/>
      <c r="H9" s="58"/>
      <c r="I9" s="58"/>
      <c r="J9" s="100"/>
      <c r="K9" s="100"/>
      <c r="L9" s="100"/>
      <c r="M9" s="100"/>
      <c r="N9" s="60"/>
      <c r="O9" s="99"/>
      <c r="P9" s="58"/>
      <c r="R9" s="58"/>
      <c r="S9" s="98"/>
      <c r="T9" s="98"/>
      <c r="U9" s="98"/>
      <c r="V9" s="98"/>
      <c r="W9" s="62"/>
    </row>
    <row r="10" spans="2:23" s="61" customFormat="1" ht="80" customHeight="1" x14ac:dyDescent="0.35">
      <c r="B10" s="57"/>
      <c r="C10" s="98" t="s">
        <v>97</v>
      </c>
      <c r="D10" s="97"/>
      <c r="E10" s="97"/>
      <c r="F10" s="58"/>
      <c r="G10" s="81"/>
      <c r="H10" s="58"/>
      <c r="I10" s="59"/>
      <c r="J10" s="100"/>
      <c r="K10" s="100"/>
      <c r="L10" s="100"/>
      <c r="M10" s="100"/>
      <c r="N10" s="60"/>
      <c r="O10" s="99"/>
      <c r="P10" s="58"/>
      <c r="R10" s="58"/>
      <c r="S10" s="98"/>
      <c r="T10" s="98"/>
      <c r="U10" s="98"/>
      <c r="V10" s="98"/>
      <c r="W10" s="62"/>
    </row>
    <row r="11" spans="2:23" s="61" customFormat="1" ht="13.15" x14ac:dyDescent="0.35">
      <c r="B11" s="57"/>
      <c r="C11" s="58"/>
      <c r="D11" s="58"/>
      <c r="E11" s="58"/>
      <c r="F11" s="58"/>
      <c r="G11" s="58"/>
      <c r="H11" s="58"/>
      <c r="I11" s="58"/>
      <c r="J11" s="100"/>
      <c r="K11" s="100"/>
      <c r="L11" s="100"/>
      <c r="M11" s="100"/>
      <c r="N11" s="60"/>
      <c r="O11" s="99"/>
      <c r="P11" s="58"/>
      <c r="R11" s="58"/>
      <c r="S11" s="98"/>
      <c r="T11" s="98"/>
      <c r="U11" s="98"/>
      <c r="V11" s="98"/>
      <c r="W11" s="62"/>
    </row>
    <row r="12" spans="2:23" s="61" customFormat="1" ht="80" customHeight="1" x14ac:dyDescent="0.35">
      <c r="B12" s="57"/>
      <c r="C12" s="98" t="s">
        <v>89</v>
      </c>
      <c r="D12" s="97"/>
      <c r="E12" s="97"/>
      <c r="F12" s="58"/>
      <c r="G12" s="81"/>
      <c r="H12" s="58"/>
      <c r="I12" s="59"/>
      <c r="J12" s="100"/>
      <c r="K12" s="100"/>
      <c r="L12" s="100"/>
      <c r="M12" s="100"/>
      <c r="N12" s="60"/>
      <c r="O12" s="99"/>
      <c r="P12" s="58"/>
      <c r="R12" s="58"/>
      <c r="S12" s="98"/>
      <c r="T12" s="98"/>
      <c r="U12" s="98"/>
      <c r="V12" s="98"/>
      <c r="W12" s="62"/>
    </row>
    <row r="13" spans="2:23" ht="13.15" thickBot="1" x14ac:dyDescent="0.4"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5"/>
    </row>
    <row r="14" spans="2:23" ht="22.25" customHeight="1" thickBot="1" x14ac:dyDescent="0.4">
      <c r="B14" s="94" t="s">
        <v>84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6"/>
    </row>
    <row r="15" spans="2:23" x14ac:dyDescent="0.35"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</row>
    <row r="16" spans="2:23" s="61" customFormat="1" ht="145.80000000000001" customHeight="1" x14ac:dyDescent="0.35">
      <c r="B16" s="69" t="s">
        <v>79</v>
      </c>
      <c r="C16" s="70" t="s">
        <v>88</v>
      </c>
      <c r="D16" s="71" t="s">
        <v>77</v>
      </c>
      <c r="E16" s="71" t="s">
        <v>81</v>
      </c>
      <c r="F16" s="70" t="s">
        <v>78</v>
      </c>
      <c r="G16" s="70" t="s">
        <v>82</v>
      </c>
      <c r="H16" s="72" t="s">
        <v>76</v>
      </c>
      <c r="I16" s="73" t="s">
        <v>92</v>
      </c>
      <c r="J16" s="74" t="s">
        <v>80</v>
      </c>
      <c r="K16" s="72" t="s">
        <v>75</v>
      </c>
      <c r="L16" s="74" t="s">
        <v>79</v>
      </c>
      <c r="M16" s="73" t="s">
        <v>97</v>
      </c>
      <c r="N16" s="71" t="s">
        <v>90</v>
      </c>
      <c r="O16" s="70" t="s">
        <v>91</v>
      </c>
      <c r="P16" s="70" t="s">
        <v>78</v>
      </c>
      <c r="Q16" s="73" t="s">
        <v>60</v>
      </c>
      <c r="R16" s="71" t="s">
        <v>76</v>
      </c>
      <c r="S16" s="73" t="s">
        <v>93</v>
      </c>
      <c r="T16" s="74" t="s">
        <v>80</v>
      </c>
      <c r="U16" s="71" t="s">
        <v>76</v>
      </c>
      <c r="V16" s="72"/>
      <c r="W16" s="75" t="s">
        <v>94</v>
      </c>
    </row>
    <row r="17" spans="2:23" s="61" customFormat="1" ht="80" customHeight="1" x14ac:dyDescent="0.35">
      <c r="B17" s="69" t="s">
        <v>79</v>
      </c>
      <c r="C17" s="70">
        <f>G4</f>
        <v>0</v>
      </c>
      <c r="D17" s="71" t="s">
        <v>77</v>
      </c>
      <c r="E17" s="71" t="s">
        <v>81</v>
      </c>
      <c r="F17" s="70" t="s">
        <v>78</v>
      </c>
      <c r="G17" s="70">
        <f>G8-G6+1</f>
        <v>1</v>
      </c>
      <c r="H17" s="72" t="s">
        <v>76</v>
      </c>
      <c r="I17" s="76">
        <f>(C17/365)*G17</f>
        <v>0</v>
      </c>
      <c r="J17" s="74" t="s">
        <v>80</v>
      </c>
      <c r="K17" s="72" t="s">
        <v>75</v>
      </c>
      <c r="L17" s="74" t="s">
        <v>79</v>
      </c>
      <c r="M17" s="70">
        <f>G10</f>
        <v>0</v>
      </c>
      <c r="N17" s="71" t="s">
        <v>90</v>
      </c>
      <c r="O17" s="70" t="s">
        <v>91</v>
      </c>
      <c r="P17" s="70" t="s">
        <v>78</v>
      </c>
      <c r="Q17" s="70">
        <f>G12</f>
        <v>0</v>
      </c>
      <c r="R17" s="71" t="s">
        <v>76</v>
      </c>
      <c r="S17" s="77">
        <f>(M17*7.4)/37*Q17</f>
        <v>0</v>
      </c>
      <c r="T17" s="74" t="s">
        <v>80</v>
      </c>
      <c r="U17" s="71" t="s">
        <v>76</v>
      </c>
      <c r="V17" s="72"/>
      <c r="W17" s="75">
        <f>I17+S17</f>
        <v>0</v>
      </c>
    </row>
    <row r="18" spans="2:23" s="61" customFormat="1" ht="22.8" customHeight="1" thickBot="1" x14ac:dyDescent="0.4">
      <c r="B18" s="78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80"/>
    </row>
  </sheetData>
  <sheetProtection sheet="1" objects="1" scenarios="1" selectLockedCells="1"/>
  <mergeCells count="10">
    <mergeCell ref="B2:W2"/>
    <mergeCell ref="B14:W14"/>
    <mergeCell ref="C8:E8"/>
    <mergeCell ref="C12:E12"/>
    <mergeCell ref="O4:O12"/>
    <mergeCell ref="C6:E6"/>
    <mergeCell ref="S4:V12"/>
    <mergeCell ref="J4:M12"/>
    <mergeCell ref="C4:E4"/>
    <mergeCell ref="C10:E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8"/>
  <sheetViews>
    <sheetView workbookViewId="0">
      <selection activeCell="F10" sqref="F10"/>
    </sheetView>
  </sheetViews>
  <sheetFormatPr defaultColWidth="14.46484375" defaultRowHeight="12.75" x14ac:dyDescent="0.35"/>
  <cols>
    <col min="1" max="1" width="5.46484375" style="5" customWidth="1"/>
    <col min="2" max="16384" width="14.46484375" style="5"/>
  </cols>
  <sheetData>
    <row r="1" spans="1:26" ht="13.15" thickBot="1" x14ac:dyDescent="0.4">
      <c r="A1" s="7"/>
      <c r="B1" s="7"/>
      <c r="C1" s="3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6"/>
    </row>
    <row r="2" spans="1:26" ht="85.8" customHeight="1" thickBot="1" x14ac:dyDescent="0.4">
      <c r="A2" s="7"/>
      <c r="B2" s="101" t="s">
        <v>67</v>
      </c>
      <c r="C2" s="102"/>
      <c r="D2" s="102"/>
      <c r="E2" s="103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6"/>
    </row>
    <row r="3" spans="1:26" x14ac:dyDescent="0.35">
      <c r="A3" s="7"/>
      <c r="B3" s="7"/>
      <c r="C3" s="3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6"/>
    </row>
    <row r="4" spans="1:26" customFormat="1" x14ac:dyDescent="0.35">
      <c r="A4" s="7"/>
      <c r="B4" s="104" t="s">
        <v>0</v>
      </c>
      <c r="C4" s="105"/>
      <c r="D4" s="105"/>
      <c r="E4" s="105"/>
      <c r="F4" s="7"/>
      <c r="G4" s="7"/>
      <c r="H4" s="7"/>
      <c r="I4" s="7"/>
      <c r="J4" s="7"/>
      <c r="K4" s="7"/>
      <c r="L4" s="7"/>
      <c r="M4" s="7"/>
      <c r="N4" s="7"/>
      <c r="O4" s="7"/>
      <c r="P4" s="1"/>
      <c r="Q4" s="1"/>
      <c r="R4" s="1"/>
      <c r="S4" s="1"/>
      <c r="T4" s="1"/>
      <c r="U4" s="1"/>
      <c r="V4" s="1"/>
      <c r="W4" s="1"/>
      <c r="X4" s="1"/>
      <c r="Y4" s="1"/>
      <c r="Z4" s="4"/>
    </row>
    <row r="5" spans="1:26" customFormat="1" ht="38.25" x14ac:dyDescent="0.35">
      <c r="A5" s="7"/>
      <c r="B5" s="29" t="s">
        <v>1</v>
      </c>
      <c r="C5" s="30" t="s">
        <v>2</v>
      </c>
      <c r="D5" s="29" t="s">
        <v>3</v>
      </c>
      <c r="E5" s="29" t="s">
        <v>4</v>
      </c>
      <c r="F5" s="7"/>
      <c r="G5" s="35"/>
      <c r="H5" s="7"/>
      <c r="I5" s="7"/>
      <c r="J5" s="7"/>
      <c r="K5" s="7"/>
      <c r="L5" s="7"/>
      <c r="M5" s="7"/>
      <c r="N5" s="7"/>
      <c r="O5" s="7"/>
      <c r="P5" s="1"/>
      <c r="Q5" s="1"/>
      <c r="R5" s="1"/>
      <c r="S5" s="1"/>
      <c r="T5" s="1"/>
      <c r="U5" s="1"/>
      <c r="V5" s="1"/>
      <c r="W5" s="1"/>
      <c r="X5" s="1"/>
      <c r="Y5" s="1"/>
      <c r="Z5" s="4"/>
    </row>
    <row r="6" spans="1:26" customFormat="1" x14ac:dyDescent="0.35">
      <c r="A6" s="7"/>
      <c r="B6" s="106" t="s">
        <v>7</v>
      </c>
      <c r="C6" s="31" t="s">
        <v>8</v>
      </c>
      <c r="D6" s="32" t="s">
        <v>9</v>
      </c>
      <c r="E6" s="32" t="s">
        <v>9</v>
      </c>
      <c r="F6" s="7"/>
      <c r="G6" s="7"/>
      <c r="H6" s="7"/>
      <c r="I6" s="7"/>
      <c r="J6" s="7"/>
      <c r="K6" s="7"/>
      <c r="L6" s="7"/>
      <c r="M6" s="7"/>
      <c r="N6" s="7"/>
      <c r="O6" s="7"/>
      <c r="P6" s="1"/>
      <c r="Q6" s="1"/>
      <c r="R6" s="1"/>
      <c r="S6" s="1"/>
      <c r="T6" s="1"/>
      <c r="U6" s="1"/>
      <c r="V6" s="1"/>
      <c r="W6" s="1"/>
      <c r="X6" s="1"/>
      <c r="Y6" s="1"/>
      <c r="Z6" s="4"/>
    </row>
    <row r="7" spans="1:26" customFormat="1" x14ac:dyDescent="0.35">
      <c r="A7" s="7"/>
      <c r="B7" s="105"/>
      <c r="C7" s="33" t="s">
        <v>10</v>
      </c>
      <c r="D7" s="34" t="s">
        <v>11</v>
      </c>
      <c r="E7" s="34" t="s">
        <v>11</v>
      </c>
      <c r="F7" s="7"/>
      <c r="G7" s="7"/>
      <c r="H7" s="7"/>
      <c r="I7" s="7"/>
      <c r="J7" s="7"/>
      <c r="K7" s="7"/>
      <c r="L7" s="7"/>
      <c r="M7" s="7"/>
      <c r="N7" s="7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4"/>
    </row>
    <row r="8" spans="1:26" customFormat="1" x14ac:dyDescent="0.35">
      <c r="A8" s="7"/>
      <c r="B8" s="106" t="s">
        <v>12</v>
      </c>
      <c r="C8" s="31" t="s">
        <v>13</v>
      </c>
      <c r="D8" s="32" t="s">
        <v>9</v>
      </c>
      <c r="E8" s="32" t="s">
        <v>14</v>
      </c>
      <c r="F8" s="7"/>
      <c r="G8" s="7"/>
      <c r="H8" s="7"/>
      <c r="I8" s="7"/>
      <c r="J8" s="7"/>
      <c r="K8" s="7"/>
      <c r="L8" s="7"/>
      <c r="M8" s="7"/>
      <c r="N8" s="7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4"/>
    </row>
    <row r="9" spans="1:26" customFormat="1" x14ac:dyDescent="0.35">
      <c r="A9" s="7"/>
      <c r="B9" s="105"/>
      <c r="C9" s="33" t="s">
        <v>15</v>
      </c>
      <c r="D9" s="34" t="s">
        <v>11</v>
      </c>
      <c r="E9" s="34" t="s">
        <v>16</v>
      </c>
      <c r="F9" s="7"/>
      <c r="G9" s="7"/>
      <c r="H9" s="7"/>
      <c r="I9" s="7"/>
      <c r="J9" s="7"/>
      <c r="K9" s="7"/>
      <c r="L9" s="7"/>
      <c r="M9" s="7"/>
      <c r="N9" s="7"/>
      <c r="O9" s="7"/>
      <c r="P9" s="1"/>
      <c r="Q9" s="1"/>
      <c r="R9" s="1"/>
      <c r="S9" s="1"/>
      <c r="T9" s="1"/>
      <c r="U9" s="1"/>
      <c r="V9" s="1"/>
      <c r="W9" s="1"/>
      <c r="X9" s="1"/>
      <c r="Y9" s="1"/>
      <c r="Z9" s="4"/>
    </row>
    <row r="10" spans="1:26" customFormat="1" x14ac:dyDescent="0.35">
      <c r="A10" s="7"/>
      <c r="B10" s="106" t="s">
        <v>17</v>
      </c>
      <c r="C10" s="31" t="s">
        <v>18</v>
      </c>
      <c r="D10" s="32" t="s">
        <v>19</v>
      </c>
      <c r="E10" s="32" t="s">
        <v>19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1"/>
      <c r="Q10" s="1"/>
      <c r="R10" s="1"/>
      <c r="S10" s="1"/>
      <c r="T10" s="1"/>
      <c r="U10" s="1"/>
      <c r="V10" s="1"/>
      <c r="W10" s="1"/>
      <c r="X10" s="1"/>
      <c r="Y10" s="1"/>
      <c r="Z10" s="4"/>
    </row>
    <row r="11" spans="1:26" customFormat="1" x14ac:dyDescent="0.35">
      <c r="A11" s="7"/>
      <c r="B11" s="105"/>
      <c r="C11" s="33" t="s">
        <v>20</v>
      </c>
      <c r="D11" s="34" t="s">
        <v>21</v>
      </c>
      <c r="E11" s="34" t="s">
        <v>21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1"/>
      <c r="Q11" s="1"/>
      <c r="R11" s="1"/>
      <c r="S11" s="1"/>
      <c r="T11" s="1"/>
      <c r="U11" s="1"/>
      <c r="V11" s="1"/>
      <c r="W11" s="1"/>
      <c r="X11" s="1"/>
      <c r="Y11" s="1"/>
      <c r="Z11" s="4"/>
    </row>
    <row r="12" spans="1:26" customFormat="1" x14ac:dyDescent="0.35">
      <c r="A12" s="7"/>
      <c r="B12" s="106" t="s">
        <v>22</v>
      </c>
      <c r="C12" s="31" t="s">
        <v>23</v>
      </c>
      <c r="D12" s="32" t="s">
        <v>19</v>
      </c>
      <c r="E12" s="32" t="s">
        <v>24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1"/>
      <c r="Q12" s="1"/>
      <c r="R12" s="1"/>
      <c r="S12" s="1"/>
      <c r="T12" s="1"/>
      <c r="U12" s="1"/>
      <c r="V12" s="1"/>
      <c r="W12" s="1"/>
      <c r="X12" s="1"/>
      <c r="Y12" s="1"/>
      <c r="Z12" s="4"/>
    </row>
    <row r="13" spans="1:26" customFormat="1" x14ac:dyDescent="0.35">
      <c r="A13" s="7"/>
      <c r="B13" s="105"/>
      <c r="C13" s="33" t="s">
        <v>25</v>
      </c>
      <c r="D13" s="34" t="s">
        <v>21</v>
      </c>
      <c r="E13" s="34" t="s">
        <v>26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1"/>
      <c r="Q13" s="1"/>
      <c r="R13" s="1"/>
      <c r="S13" s="1"/>
      <c r="T13" s="1"/>
      <c r="U13" s="1"/>
      <c r="V13" s="1"/>
      <c r="W13" s="1"/>
      <c r="X13" s="1"/>
      <c r="Y13" s="1"/>
      <c r="Z13" s="4"/>
    </row>
    <row r="14" spans="1:26" x14ac:dyDescent="0.35">
      <c r="A14" s="7"/>
      <c r="B14" s="7"/>
      <c r="C14" s="3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6"/>
    </row>
    <row r="15" spans="1:26" customFormat="1" x14ac:dyDescent="0.35">
      <c r="A15" s="7"/>
      <c r="B15" s="104" t="s">
        <v>27</v>
      </c>
      <c r="C15" s="105"/>
      <c r="D15" s="105"/>
      <c r="E15" s="105"/>
      <c r="F15" s="7"/>
      <c r="G15" s="7"/>
      <c r="H15" s="7"/>
      <c r="I15" s="7"/>
      <c r="J15" s="7"/>
      <c r="K15" s="7"/>
      <c r="L15" s="7"/>
      <c r="M15" s="7"/>
      <c r="N15" s="7"/>
      <c r="O15" s="7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</row>
    <row r="16" spans="1:26" customFormat="1" ht="38.25" x14ac:dyDescent="0.35">
      <c r="A16" s="7"/>
      <c r="B16" s="29" t="s">
        <v>1</v>
      </c>
      <c r="C16" s="30" t="s">
        <v>2</v>
      </c>
      <c r="D16" s="29" t="s">
        <v>3</v>
      </c>
      <c r="E16" s="29" t="s">
        <v>4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</row>
    <row r="17" spans="1:26" customFormat="1" x14ac:dyDescent="0.35">
      <c r="A17" s="7"/>
      <c r="B17" s="106" t="s">
        <v>7</v>
      </c>
      <c r="C17" s="31" t="s">
        <v>28</v>
      </c>
      <c r="D17" s="32" t="s">
        <v>18</v>
      </c>
      <c r="E17" s="32" t="s">
        <v>18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</row>
    <row r="18" spans="1:26" customFormat="1" x14ac:dyDescent="0.35">
      <c r="A18" s="7"/>
      <c r="B18" s="105"/>
      <c r="C18" s="33" t="s">
        <v>29</v>
      </c>
      <c r="D18" s="34" t="s">
        <v>20</v>
      </c>
      <c r="E18" s="34" t="s">
        <v>20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</row>
    <row r="19" spans="1:26" customFormat="1" x14ac:dyDescent="0.35">
      <c r="A19" s="7"/>
      <c r="B19" s="106" t="s">
        <v>12</v>
      </c>
      <c r="C19" s="31" t="s">
        <v>30</v>
      </c>
      <c r="D19" s="32" t="s">
        <v>18</v>
      </c>
      <c r="E19" s="32" t="s">
        <v>31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</row>
    <row r="20" spans="1:26" customFormat="1" x14ac:dyDescent="0.35">
      <c r="A20" s="7"/>
      <c r="B20" s="105"/>
      <c r="C20" s="33" t="s">
        <v>32</v>
      </c>
      <c r="D20" s="34" t="s">
        <v>20</v>
      </c>
      <c r="E20" s="34" t="s">
        <v>33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</row>
    <row r="21" spans="1:26" customFormat="1" x14ac:dyDescent="0.35">
      <c r="A21" s="7"/>
      <c r="B21" s="106" t="s">
        <v>17</v>
      </c>
      <c r="C21" s="31" t="s">
        <v>34</v>
      </c>
      <c r="D21" s="32" t="s">
        <v>23</v>
      </c>
      <c r="E21" s="32" t="s">
        <v>23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1"/>
      <c r="Q21" s="1"/>
      <c r="R21" s="1"/>
      <c r="S21" s="1"/>
      <c r="T21" s="1"/>
      <c r="U21" s="1"/>
      <c r="V21" s="1"/>
      <c r="W21" s="1"/>
      <c r="X21" s="1"/>
      <c r="Y21" s="1"/>
      <c r="Z21" s="4"/>
    </row>
    <row r="22" spans="1:26" customFormat="1" x14ac:dyDescent="0.35">
      <c r="A22" s="7"/>
      <c r="B22" s="105"/>
      <c r="C22" s="33" t="s">
        <v>35</v>
      </c>
      <c r="D22" s="34" t="s">
        <v>25</v>
      </c>
      <c r="E22" s="34" t="s">
        <v>25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1"/>
      <c r="Q22" s="1"/>
      <c r="R22" s="1"/>
      <c r="S22" s="1"/>
      <c r="T22" s="1"/>
      <c r="U22" s="1"/>
      <c r="V22" s="1"/>
      <c r="W22" s="1"/>
      <c r="X22" s="1"/>
      <c r="Y22" s="1"/>
      <c r="Z22" s="4"/>
    </row>
    <row r="23" spans="1:26" customFormat="1" x14ac:dyDescent="0.35">
      <c r="A23" s="7"/>
      <c r="B23" s="106" t="s">
        <v>22</v>
      </c>
      <c r="C23" s="31" t="s">
        <v>13</v>
      </c>
      <c r="D23" s="32" t="s">
        <v>23</v>
      </c>
      <c r="E23" s="32" t="s">
        <v>9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  <c r="Q23" s="1"/>
      <c r="R23" s="1"/>
      <c r="S23" s="1"/>
      <c r="T23" s="1"/>
      <c r="U23" s="1"/>
      <c r="V23" s="1"/>
      <c r="W23" s="1"/>
      <c r="X23" s="1"/>
      <c r="Y23" s="1"/>
      <c r="Z23" s="4"/>
    </row>
    <row r="24" spans="1:26" customFormat="1" x14ac:dyDescent="0.35">
      <c r="A24" s="7"/>
      <c r="B24" s="105"/>
      <c r="C24" s="33" t="s">
        <v>15</v>
      </c>
      <c r="D24" s="34" t="s">
        <v>25</v>
      </c>
      <c r="E24" s="34" t="s">
        <v>11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  <c r="Q24" s="1"/>
      <c r="R24" s="1"/>
      <c r="S24" s="1"/>
      <c r="T24" s="1"/>
      <c r="U24" s="1"/>
      <c r="V24" s="1"/>
      <c r="W24" s="1"/>
      <c r="X24" s="1"/>
      <c r="Y24" s="1"/>
      <c r="Z24" s="4"/>
    </row>
    <row r="25" spans="1:26" x14ac:dyDescent="0.35">
      <c r="A25" s="7"/>
      <c r="B25" s="7"/>
      <c r="C25" s="3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6"/>
    </row>
    <row r="26" spans="1:26" customFormat="1" x14ac:dyDescent="0.35">
      <c r="A26" s="7"/>
      <c r="B26" s="104" t="s">
        <v>36</v>
      </c>
      <c r="C26" s="105"/>
      <c r="D26" s="105"/>
      <c r="E26" s="105"/>
      <c r="F26" s="7"/>
      <c r="G26" s="7"/>
      <c r="H26" s="7"/>
      <c r="I26" s="7"/>
      <c r="J26" s="7"/>
      <c r="K26" s="7"/>
      <c r="L26" s="7"/>
      <c r="M26" s="7"/>
      <c r="N26" s="7"/>
      <c r="O26" s="7"/>
      <c r="P26" s="1"/>
      <c r="Q26" s="1"/>
      <c r="R26" s="1"/>
      <c r="S26" s="1"/>
      <c r="T26" s="1"/>
      <c r="U26" s="1"/>
      <c r="V26" s="1"/>
      <c r="W26" s="1"/>
      <c r="X26" s="1"/>
      <c r="Y26" s="1"/>
      <c r="Z26" s="4"/>
    </row>
    <row r="27" spans="1:26" customFormat="1" ht="38.25" x14ac:dyDescent="0.35">
      <c r="A27" s="7"/>
      <c r="B27" s="29" t="s">
        <v>1</v>
      </c>
      <c r="C27" s="30" t="s">
        <v>2</v>
      </c>
      <c r="D27" s="29" t="s">
        <v>3</v>
      </c>
      <c r="E27" s="29" t="s">
        <v>4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1"/>
      <c r="Q27" s="1"/>
      <c r="R27" s="1"/>
      <c r="S27" s="1"/>
      <c r="T27" s="1"/>
      <c r="U27" s="1"/>
      <c r="V27" s="1"/>
      <c r="W27" s="1"/>
      <c r="X27" s="1"/>
      <c r="Y27" s="1"/>
      <c r="Z27" s="4"/>
    </row>
    <row r="28" spans="1:26" customFormat="1" x14ac:dyDescent="0.35">
      <c r="A28" s="7"/>
      <c r="B28" s="106" t="s">
        <v>38</v>
      </c>
      <c r="C28" s="31" t="s">
        <v>14</v>
      </c>
      <c r="D28" s="32" t="s">
        <v>39</v>
      </c>
      <c r="E28" s="32" t="s">
        <v>40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  <c r="Q28" s="1"/>
      <c r="R28" s="1"/>
      <c r="S28" s="1"/>
      <c r="T28" s="1"/>
      <c r="U28" s="1"/>
      <c r="V28" s="1"/>
      <c r="W28" s="1"/>
      <c r="X28" s="1"/>
      <c r="Y28" s="1"/>
      <c r="Z28" s="4"/>
    </row>
    <row r="29" spans="1:26" customFormat="1" x14ac:dyDescent="0.35">
      <c r="A29" s="7"/>
      <c r="B29" s="105"/>
      <c r="C29" s="33" t="s">
        <v>16</v>
      </c>
      <c r="D29" s="34" t="s">
        <v>41</v>
      </c>
      <c r="E29" s="34" t="s">
        <v>42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  <c r="Q29" s="1"/>
      <c r="R29" s="1"/>
      <c r="S29" s="1"/>
      <c r="T29" s="1"/>
      <c r="U29" s="1"/>
      <c r="V29" s="1"/>
      <c r="W29" s="1"/>
      <c r="X29" s="1"/>
      <c r="Y29" s="1"/>
      <c r="Z29" s="4"/>
    </row>
    <row r="30" spans="1:26" customFormat="1" x14ac:dyDescent="0.35">
      <c r="A30" s="7"/>
      <c r="B30" s="106" t="s">
        <v>43</v>
      </c>
      <c r="C30" s="31" t="s">
        <v>23</v>
      </c>
      <c r="D30" s="32" t="s">
        <v>19</v>
      </c>
      <c r="E30" s="32" t="s">
        <v>24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1"/>
      <c r="Q30" s="1"/>
      <c r="R30" s="1"/>
      <c r="S30" s="1"/>
      <c r="T30" s="1"/>
      <c r="U30" s="1"/>
      <c r="V30" s="1"/>
      <c r="W30" s="1"/>
      <c r="X30" s="1"/>
      <c r="Y30" s="1"/>
      <c r="Z30" s="4"/>
    </row>
    <row r="31" spans="1:26" customFormat="1" x14ac:dyDescent="0.35">
      <c r="A31" s="7"/>
      <c r="B31" s="105"/>
      <c r="C31" s="33" t="s">
        <v>25</v>
      </c>
      <c r="D31" s="34" t="s">
        <v>21</v>
      </c>
      <c r="E31" s="34" t="s">
        <v>26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"/>
      <c r="Q31" s="1"/>
      <c r="R31" s="1"/>
      <c r="S31" s="1"/>
      <c r="T31" s="1"/>
      <c r="U31" s="1"/>
      <c r="V31" s="1"/>
      <c r="W31" s="1"/>
      <c r="X31" s="1"/>
      <c r="Y31" s="1"/>
      <c r="Z31" s="4"/>
    </row>
    <row r="32" spans="1:26" x14ac:dyDescent="0.35">
      <c r="A32" s="7"/>
      <c r="B32" s="7"/>
      <c r="C32" s="3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6"/>
    </row>
    <row r="33" spans="1:26" customFormat="1" x14ac:dyDescent="0.35">
      <c r="A33" s="7"/>
      <c r="B33" s="104" t="s">
        <v>44</v>
      </c>
      <c r="C33" s="105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"/>
      <c r="Q33" s="1"/>
      <c r="R33" s="1"/>
      <c r="S33" s="1"/>
      <c r="T33" s="1"/>
      <c r="U33" s="1"/>
      <c r="V33" s="1"/>
      <c r="W33" s="1"/>
      <c r="X33" s="1"/>
      <c r="Y33" s="1"/>
      <c r="Z33" s="4"/>
    </row>
    <row r="34" spans="1:26" customFormat="1" x14ac:dyDescent="0.35">
      <c r="A34" s="7"/>
      <c r="B34" s="29" t="s">
        <v>45</v>
      </c>
      <c r="C34" s="30" t="s">
        <v>46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"/>
      <c r="Q34" s="1"/>
      <c r="R34" s="1"/>
      <c r="S34" s="1"/>
      <c r="T34" s="1"/>
      <c r="U34" s="1"/>
      <c r="V34" s="1"/>
      <c r="W34" s="1"/>
      <c r="X34" s="1"/>
      <c r="Y34" s="1"/>
      <c r="Z34" s="4"/>
    </row>
    <row r="35" spans="1:26" customFormat="1" x14ac:dyDescent="0.35">
      <c r="A35" s="7"/>
      <c r="B35" s="32" t="s">
        <v>30</v>
      </c>
      <c r="C35" s="31" t="s">
        <v>31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"/>
      <c r="Q35" s="1"/>
      <c r="R35" s="1"/>
      <c r="S35" s="1"/>
      <c r="T35" s="1"/>
      <c r="U35" s="1"/>
      <c r="V35" s="1"/>
      <c r="W35" s="1"/>
      <c r="X35" s="1"/>
      <c r="Y35" s="1"/>
      <c r="Z35" s="4"/>
    </row>
    <row r="36" spans="1:26" customFormat="1" x14ac:dyDescent="0.35">
      <c r="A36" s="7"/>
      <c r="B36" s="34" t="s">
        <v>32</v>
      </c>
      <c r="C36" s="33" t="s">
        <v>33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"/>
      <c r="Q36" s="1"/>
      <c r="R36" s="1"/>
      <c r="S36" s="1"/>
      <c r="T36" s="1"/>
      <c r="U36" s="1"/>
      <c r="V36" s="1"/>
      <c r="W36" s="1"/>
      <c r="X36" s="1"/>
      <c r="Y36" s="1"/>
      <c r="Z36" s="4"/>
    </row>
    <row r="37" spans="1:26" customFormat="1" x14ac:dyDescent="0.35">
      <c r="A37" s="7"/>
      <c r="B37" s="2"/>
      <c r="C37" s="3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"/>
      <c r="Q37" s="1"/>
      <c r="R37" s="1"/>
      <c r="S37" s="1"/>
      <c r="T37" s="1"/>
      <c r="U37" s="1"/>
      <c r="V37" s="1"/>
      <c r="W37" s="1"/>
      <c r="X37" s="1"/>
      <c r="Y37" s="1"/>
      <c r="Z37" s="4"/>
    </row>
    <row r="38" spans="1:26" customFormat="1" x14ac:dyDescent="0.35">
      <c r="A38" s="7"/>
      <c r="B38" s="104" t="s">
        <v>47</v>
      </c>
      <c r="C38" s="10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"/>
      <c r="Q38" s="1"/>
      <c r="R38" s="1"/>
      <c r="S38" s="1"/>
      <c r="T38" s="1"/>
      <c r="U38" s="1"/>
      <c r="V38" s="1"/>
      <c r="W38" s="1"/>
      <c r="X38" s="1"/>
      <c r="Y38" s="1"/>
      <c r="Z38" s="4"/>
    </row>
    <row r="39" spans="1:26" customFormat="1" x14ac:dyDescent="0.35">
      <c r="A39" s="7"/>
      <c r="B39" s="29" t="s">
        <v>45</v>
      </c>
      <c r="C39" s="30" t="s">
        <v>46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"/>
      <c r="Q39" s="1"/>
      <c r="R39" s="1"/>
      <c r="S39" s="1"/>
      <c r="T39" s="1"/>
      <c r="U39" s="1"/>
      <c r="V39" s="1"/>
      <c r="W39" s="1"/>
      <c r="X39" s="1"/>
      <c r="Y39" s="1"/>
      <c r="Z39" s="4"/>
    </row>
    <row r="40" spans="1:26" customFormat="1" x14ac:dyDescent="0.35">
      <c r="A40" s="7"/>
      <c r="B40" s="32" t="s">
        <v>40</v>
      </c>
      <c r="C40" s="31" t="s">
        <v>48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"/>
      <c r="Q40" s="1"/>
      <c r="R40" s="1"/>
      <c r="S40" s="1"/>
      <c r="T40" s="1"/>
      <c r="U40" s="1"/>
      <c r="V40" s="1"/>
      <c r="W40" s="1"/>
      <c r="X40" s="1"/>
      <c r="Y40" s="1"/>
      <c r="Z40" s="4"/>
    </row>
    <row r="41" spans="1:26" customFormat="1" x14ac:dyDescent="0.35">
      <c r="A41" s="7"/>
      <c r="B41" s="34" t="s">
        <v>42</v>
      </c>
      <c r="C41" s="33" t="s">
        <v>49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1"/>
      <c r="Q41" s="1"/>
      <c r="R41" s="1"/>
      <c r="S41" s="1"/>
      <c r="T41" s="1"/>
      <c r="U41" s="1"/>
      <c r="V41" s="1"/>
      <c r="W41" s="1"/>
      <c r="X41" s="1"/>
      <c r="Y41" s="1"/>
      <c r="Z41" s="4"/>
    </row>
    <row r="42" spans="1:26" x14ac:dyDescent="0.35">
      <c r="A42" s="7"/>
      <c r="B42" s="7"/>
      <c r="C42" s="3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6"/>
    </row>
    <row r="43" spans="1:26" customFormat="1" x14ac:dyDescent="0.35">
      <c r="A43" s="7"/>
      <c r="B43" s="104" t="s">
        <v>50</v>
      </c>
      <c r="C43" s="105"/>
      <c r="D43" s="105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1"/>
      <c r="Q43" s="1"/>
      <c r="R43" s="1"/>
      <c r="S43" s="1"/>
      <c r="T43" s="1"/>
      <c r="U43" s="1"/>
      <c r="V43" s="1"/>
      <c r="W43" s="1"/>
      <c r="X43" s="1"/>
      <c r="Y43" s="1"/>
      <c r="Z43" s="4"/>
    </row>
    <row r="44" spans="1:26" customFormat="1" ht="38.25" x14ac:dyDescent="0.35">
      <c r="A44" s="7"/>
      <c r="B44" s="29" t="s">
        <v>2</v>
      </c>
      <c r="C44" s="30" t="s">
        <v>3</v>
      </c>
      <c r="D44" s="29" t="s">
        <v>4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1"/>
      <c r="Q44" s="1"/>
      <c r="R44" s="1"/>
      <c r="S44" s="1"/>
      <c r="T44" s="1"/>
      <c r="U44" s="1"/>
      <c r="V44" s="1"/>
      <c r="W44" s="1"/>
      <c r="X44" s="1"/>
      <c r="Y44" s="1"/>
      <c r="Z44" s="4"/>
    </row>
    <row r="45" spans="1:26" customFormat="1" x14ac:dyDescent="0.35">
      <c r="A45" s="7"/>
      <c r="B45" s="32" t="s">
        <v>23</v>
      </c>
      <c r="C45" s="31" t="s">
        <v>19</v>
      </c>
      <c r="D45" s="32" t="s">
        <v>24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1"/>
      <c r="Q45" s="1"/>
      <c r="R45" s="1"/>
      <c r="S45" s="1"/>
      <c r="T45" s="1"/>
      <c r="U45" s="1"/>
      <c r="V45" s="1"/>
      <c r="W45" s="1"/>
      <c r="X45" s="1"/>
      <c r="Y45" s="1"/>
      <c r="Z45" s="4"/>
    </row>
    <row r="46" spans="1:26" customFormat="1" x14ac:dyDescent="0.35">
      <c r="A46" s="7"/>
      <c r="B46" s="34" t="s">
        <v>25</v>
      </c>
      <c r="C46" s="33" t="s">
        <v>21</v>
      </c>
      <c r="D46" s="34" t="s">
        <v>26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1"/>
      <c r="Q46" s="1"/>
      <c r="R46" s="1"/>
      <c r="S46" s="1"/>
      <c r="T46" s="1"/>
      <c r="U46" s="1"/>
      <c r="V46" s="1"/>
      <c r="W46" s="1"/>
      <c r="X46" s="1"/>
      <c r="Y46" s="1"/>
      <c r="Z46" s="4"/>
    </row>
    <row r="47" spans="1:26" x14ac:dyDescent="0.35">
      <c r="A47" s="7"/>
      <c r="B47" s="7"/>
      <c r="C47" s="3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6"/>
    </row>
    <row r="48" spans="1:26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</sheetData>
  <sheetProtection password="D0B7" sheet="1" objects="1" scenarios="1"/>
  <mergeCells count="17">
    <mergeCell ref="B43:D43"/>
    <mergeCell ref="B8:B9"/>
    <mergeCell ref="B10:B11"/>
    <mergeCell ref="B12:B13"/>
    <mergeCell ref="B17:B18"/>
    <mergeCell ref="B19:B20"/>
    <mergeCell ref="B21:B22"/>
    <mergeCell ref="B15:E15"/>
    <mergeCell ref="B26:E26"/>
    <mergeCell ref="B23:B24"/>
    <mergeCell ref="B28:B29"/>
    <mergeCell ref="B30:B31"/>
    <mergeCell ref="B2:E2"/>
    <mergeCell ref="B33:C33"/>
    <mergeCell ref="B38:C38"/>
    <mergeCell ref="B6:B7"/>
    <mergeCell ref="B4:E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93CFB8C4D806794C9F9A45B577D07C32" ma:contentTypeVersion="18" ma:contentTypeDescription="Custom service document" ma:contentTypeScope="" ma:versionID="b62f429328a97a86e609d2ddaa2f0d44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15be3413dfc510d40caff3da2644a6d4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2583722c-4594-4f2d-9a69-9dadc2637d69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2583722c-4594-4f2d-9a69-9dadc2637d69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68e5df3-cb6d-43a2-bb19-51fc820bbd26" ContentTypeId="0x01010035C89CCD2483A2479FECC59E2E56452D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a9e8ab-f1c3-4d40-985a-93fd8ee92998">
      <Value>15</Value>
      <Value>63</Value>
      <Value>3</Value>
      <Value>2</Value>
      <Value>1</Value>
      <Value>238</Value>
    </TaxCatchAll>
    <DocumentStatus xmlns="78a9e8ab-f1c3-4d40-985a-93fd8ee92998">Active</DocumentStatus>
    <_dlc_DocId xmlns="78a9e8ab-f1c3-4d40-985a-93fd8ee92998">WCCC-575-3677</_dlc_DocId>
    <_dlc_DocIdUrl xmlns="78a9e8ab-f1c3-4d40-985a-93fd8ee92998">
      <Url>http://edrm/hr/_layouts/DocIdRedir.aspx?ID=WCCC-575-3677</Url>
      <Description>WCCC-575-3677</Description>
    </_dlc_DocIdUrl>
    <f36226996675478285decb82353bbd3c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Human Resources</TermName>
          <TermId xmlns="http://schemas.microsoft.com/office/infopath/2007/PartnerControls">421b0156-6b0e-4cac-9573-4b6a6669526a</TermId>
        </TermInfo>
      </Terms>
    </f36226996675478285decb82353bbd3c>
    <DisposalDate xmlns="78a9e8ab-f1c3-4d40-985a-93fd8ee92998">2023-04-01T23:00:00+00:00</DisposalDate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f4583307-def8-4647-b7db-2a1d8f1f5719</TermId>
        </TermInfo>
      </Terms>
    </l9b9e22c36cb44fca76c18eb4ce001f3>
    <PublicDocumentUrl xmlns="78a9e8ab-f1c3-4d40-985a-93fd8ee92998">
      <Url>https://api.warwickshire.gov.uk/documents/WCCC-575-3677</Url>
      <Description>Link</Description>
    </PublicDocumentUrl>
    <gfbd317b6d45488ba6923c9499396db1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Warwickshire</TermName>
          <TermId xmlns="http://schemas.microsoft.com/office/infopath/2007/PartnerControls">ae50136a-0dd2-4024-b418-b2091d7c47d2</TermId>
        </TermInfo>
      </Terms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05e63c81-95b9-45a0-a9c9-9bc316784073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Guide</TermName>
          <TermId xmlns="http://schemas.microsoft.com/office/infopath/2007/PartnerControls">f7c85ebf-e50f-469e-9dde-377912e16d9f</TermId>
        </TermInfo>
      </Terms>
    </kedb2ff0ca1e408a99ab642b77c963a5>
    <ffccade9da8a475ab8f1c108c3e23718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Modern and flexible working</TermName>
          <TermId xmlns="http://schemas.microsoft.com/office/infopath/2007/PartnerControls">8f6e6f43-804f-43eb-b40e-02a2736aae39</TermId>
        </TermInfo>
      </Terms>
    </ffccade9da8a475ab8f1c108c3e23718>
    <IsPublicDocument xmlns="78a9e8ab-f1c3-4d40-985a-93fd8ee92998">true</IsPublicDocument>
    <Retention xmlns="78a9e8ab-f1c3-4d40-985a-93fd8ee92998">2</Retention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rporate" ma:contentTypeID="0x01010035C89CCD2483A2479FECC59E2E56452D009427A03C26254849B5EF8B9642C2B6B6" ma:contentTypeVersion="86" ma:contentTypeDescription="" ma:contentTypeScope="" ma:versionID="7382d38aeb498f3f0ea35d96d54b0141">
  <xsd:schema xmlns:xsd="http://www.w3.org/2001/XMLSchema" xmlns:xs="http://www.w3.org/2001/XMLSchema" xmlns:p="http://schemas.microsoft.com/office/2006/metadata/properties" xmlns:ns1="http://schemas.microsoft.com/sharepoint/v3" xmlns:ns2="db58f876-95e0-49c6-91d0-8e7480b07923" xmlns:ns3="202bf5da-38b9-4488-a525-8567ad9ffa60" targetNamespace="http://schemas.microsoft.com/office/2006/metadata/properties" ma:root="true" ma:fieldsID="3474cf187e03da87392425cb69a74855" ns1:_="" ns2:_="" ns3:_="">
    <xsd:import namespace="http://schemas.microsoft.com/sharepoint/v3"/>
    <xsd:import namespace="db58f876-95e0-49c6-91d0-8e7480b07923"/>
    <xsd:import namespace="202bf5da-38b9-4488-a525-8567ad9ffa60"/>
    <xsd:element name="properties">
      <xsd:complexType>
        <xsd:sequence>
          <xsd:element name="documentManagement">
            <xsd:complexType>
              <xsd:all>
                <xsd:element ref="ns2:Approver_x0028_s_x0029_" minOccurs="0"/>
                <xsd:element ref="ns3:TaxCatchAll" minOccurs="0"/>
                <xsd:element ref="ns3:TaxCatchAllLabel" minOccurs="0"/>
                <xsd:element ref="ns2:p74728458d774d52933435494d1025d8" minOccurs="0"/>
                <xsd:element ref="ns3:_dlc_DocId" minOccurs="0"/>
                <xsd:element ref="ns3:_dlc_DocIdUrl" minOccurs="0"/>
                <xsd:element ref="ns3:_dlc_DocIdPersistId" minOccurs="0"/>
                <xsd:element ref="ns2:p638553eefd44050b6b6e45ef74c803c" minOccurs="0"/>
                <xsd:element ref="ns2:o59add4030c047c89bd5998caae9662d" minOccurs="0"/>
                <xsd:element ref="ns2:WCC_x0020_Disposal_x0020_Date" minOccurs="0"/>
                <xsd:element ref="ns2:RetentionStarts" minOccurs="0"/>
                <xsd:element ref="ns2:SetDocumentType" minOccurs="0"/>
                <xsd:element ref="ns2:DocumentStatus"/>
                <xsd:element ref="ns1:_dlc_Exempt" minOccurs="0"/>
                <xsd:element ref="ns2:ReviewDate" minOccurs="0"/>
                <xsd:element ref="ns2:kf4ca89d09f0480889ccabff7fc6ee9b" minOccurs="0"/>
                <xsd:element ref="ns3:kcda1755ffd5425aafc66d6689a5558d" minOccurs="0"/>
                <xsd:element ref="ns2:ReviewersEmail" minOccurs="0"/>
                <xsd:element ref="ns2:d95c383c9a774e2b9bd7fdb68c5e0fc7" minOccurs="0"/>
                <xsd:element ref="ns2:DocSetName" minOccurs="0"/>
                <xsd:element ref="ns2:eb17d457039448a19415618ca7d78093" minOccurs="0"/>
                <xsd:element ref="ns1:_dlc_ExpireDate" minOccurs="0"/>
                <xsd:element ref="ns1:_dlc_ExpireDateSa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7" nillable="true" ma:displayName="Exempt from Policy" ma:hidden="true" ma:internalName="_dlc_Exempt" ma:readOnly="true">
      <xsd:simpleType>
        <xsd:restriction base="dms:Unknown"/>
      </xsd:simpleType>
    </xsd:element>
    <xsd:element name="_dlc_ExpireDate" ma:index="39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pireDateSaved" ma:index="41" nillable="true" ma:displayName="Original Expiration Date" ma:hidden="true" ma:internalName="_dlc_ExpireDateSave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8f876-95e0-49c6-91d0-8e7480b07923" elementFormDefault="qualified">
    <xsd:import namespace="http://schemas.microsoft.com/office/2006/documentManagement/types"/>
    <xsd:import namespace="http://schemas.microsoft.com/office/infopath/2007/PartnerControls"/>
    <xsd:element name="Approver_x0028_s_x0029_" ma:index="5" nillable="true" ma:displayName="Approvers" ma:description="Enter people or groups for workflow approval. Leave blank for manual approval." ma:list="UserInfo" ma:SearchPeopleOnly="false" ma:SharePointGroup="0" ma:internalName="Approver_x0028_s_x0029_" ma:showField="EMai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74728458d774d52933435494d1025d8" ma:index="9" ma:taxonomy="true" ma:internalName="p74728458d774d52933435494d1025d8" ma:taxonomyFieldName="WCCLanguage" ma:displayName="WCC Language" ma:default="3;#English|f4583307-def8-4647-b7db-2a1d8f1f5719" ma:fieldId="{97472845-8d77-4d52-9334-35494d1025d8}" ma:sspId="368e5df3-cb6d-43a2-bb19-51fc820bbd26" ma:termSetId="5e1de944-eb9c-468e-96df-bff872813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638553eefd44050b6b6e45ef74c803c" ma:index="14" ma:taxonomy="true" ma:internalName="p638553eefd44050b6b6e45ef74c803c" ma:taxonomyFieldName="ProtectiveMarking" ma:displayName="Protective Marking" ma:default="1;#Public|05e63c81-95b9-45a0-a9c9-9bc316784073" ma:fieldId="{9638553e-efd4-4050-b6b6-e45ef74c803c}" ma:sspId="368e5df3-cb6d-43a2-bb19-51fc820bbd26" ma:termSetId="1352ea01-7aec-4501-ba62-2b434532638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9add4030c047c89bd5998caae9662d" ma:index="18" ma:taxonomy="true" ma:internalName="o59add4030c047c89bd5998caae9662d" ma:taxonomyFieldName="DocumentType" ma:displayName="Document Type" ma:default="" ma:fieldId="{859add40-30c0-47c8-9bd5-998caae9662d}" ma:sspId="368e5df3-cb6d-43a2-bb19-51fc820bbd26" ma:termSetId="8647f897-84b4-4942-9ef1-4d807a153603" ma:anchorId="8e9d4368-3235-41eb-96a0-fa8d3cfe5a15" ma:open="false" ma:isKeyword="false">
      <xsd:complexType>
        <xsd:sequence>
          <xsd:element ref="pc:Terms" minOccurs="0" maxOccurs="1"/>
        </xsd:sequence>
      </xsd:complexType>
    </xsd:element>
    <xsd:element name="WCC_x0020_Disposal_x0020_Date" ma:index="20" nillable="true" ma:displayName="WCC Disposal Date" ma:format="DateOnly" ma:hidden="true" ma:internalName="WCC_x0020_Disposal_x0020_Date" ma:readOnly="false">
      <xsd:simpleType>
        <xsd:restriction base="dms:DateTime"/>
      </xsd:simpleType>
    </xsd:element>
    <xsd:element name="RetentionStarts" ma:index="23" nillable="true" ma:displayName="Retention Starts" ma:format="DateOnly" ma:hidden="true" ma:internalName="RetentionStarts" ma:readOnly="false">
      <xsd:simpleType>
        <xsd:restriction base="dms:DateTime"/>
      </xsd:simpleType>
    </xsd:element>
    <xsd:element name="SetDocumentType" ma:index="24" nillable="true" ma:displayName="Set Document Type" ma:hidden="true" ma:internalName="SetDocumentType" ma:readOnly="false">
      <xsd:simpleType>
        <xsd:restriction base="dms:Text">
          <xsd:maxLength value="255"/>
        </xsd:restriction>
      </xsd:simpleType>
    </xsd:element>
    <xsd:element name="DocumentStatus" ma:index="25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ReviewDate" ma:index="28" nillable="true" ma:displayName="Review Date" ma:description="12 month default. Amend if required." ma:format="DateOnly" ma:hidden="true" ma:internalName="ReviewDate" ma:readOnly="false">
      <xsd:simpleType>
        <xsd:restriction base="dms:DateTime"/>
      </xsd:simpleType>
    </xsd:element>
    <xsd:element name="kf4ca89d09f0480889ccabff7fc6ee9b" ma:index="29" nillable="true" ma:taxonomy="true" ma:internalName="kf4ca89d09f0480889ccabff7fc6ee9b" ma:taxonomyFieldName="TeamOwner" ma:displayName="Team Owner" ma:readOnly="false" ma:default="" ma:fieldId="{4f4ca89d-09f0-4808-89cc-abff7fc6ee9b}" ma:sspId="368e5df3-cb6d-43a2-bb19-51fc820bbd26" ma:termSetId="ccfcc116-0498-407d-9a1e-71e62c5d98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viewersEmail" ma:index="33" nillable="true" ma:displayName="Reviewers" ma:hidden="true" ma:list="UserInfo" ma:SearchPeopleOnly="false" ma:SharePointGroup="0" ma:internalName="ReviewersEmail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95c383c9a774e2b9bd7fdb68c5e0fc7" ma:index="34" nillable="true" ma:taxonomy="true" ma:internalName="d95c383c9a774e2b9bd7fdb68c5e0fc7" ma:taxonomyFieldName="WCCCoverage" ma:displayName="WCC Coverage" ma:readOnly="false" ma:default="2;#Warwickshire|ae50136a-0dd2-4024-b418-b2091d7c47d2" ma:fieldId="{d95c383c-9a77-4e2b-9bd7-fdb68c5e0fc7}" ma:sspId="368e5df3-cb6d-43a2-bb19-51fc820bbd26" ma:termSetId="34c6b9d9-bf88-4093-a228-0eee54b9ec0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SetName" ma:index="36" nillable="true" ma:displayName="Doc Set Name" ma:hidden="true" ma:internalName="DocSetName" ma:readOnly="false">
      <xsd:simpleType>
        <xsd:restriction base="dms:Text">
          <xsd:maxLength value="20"/>
        </xsd:restriction>
      </xsd:simpleType>
    </xsd:element>
    <xsd:element name="eb17d457039448a19415618ca7d78093" ma:index="37" nillable="true" ma:taxonomy="true" ma:internalName="eb17d457039448a19415618ca7d78093" ma:taxonomyFieldName="WCCKeywords" ma:displayName="WCC Keywords" ma:readOnly="false" ma:default="" ma:fieldId="{eb17d457-0394-48a1-9415-618ca7d78093}" ma:taxonomyMulti="true" ma:sspId="368e5df3-cb6d-43a2-bb19-51fc820bbd26" ma:termSetId="7ae2ebee-107a-4276-8494-f2c696c29616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2bf5da-38b9-4488-a525-8567ad9ffa60" elementFormDefault="qualified">
    <xsd:import namespace="http://schemas.microsoft.com/office/2006/documentManagement/types"/>
    <xsd:import namespace="http://schemas.microsoft.com/office/infopath/2007/PartnerControls"/>
    <xsd:element name="TaxCatchAll" ma:index="7" nillable="true" ma:displayName="Taxonomy Catch All Column" ma:description="" ma:hidden="true" ma:list="{3275e8c1-acf4-4b16-9d23-46eb96c73ed3}" ma:internalName="TaxCatchAll" ma:showField="CatchAllData" ma:web="3c874734-995e-44c4-a34b-7b5cbade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Taxonomy Catch All Column1" ma:description="" ma:hidden="true" ma:list="{3275e8c1-acf4-4b16-9d23-46eb96c73ed3}" ma:internalName="TaxCatchAllLabel" ma:readOnly="true" ma:showField="CatchAllDataLabel" ma:web="3c874734-995e-44c4-a34b-7b5cbade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kcda1755ffd5425aafc66d6689a5558d" ma:index="31" nillable="true" ma:taxonomy="true" ma:internalName="kcda1755ffd5425aafc66d6689a5558d" ma:taxonomyFieldName="WCCSubject" ma:displayName="WCC Subject" ma:readOnly="false" ma:default="" ma:fieldId="{4cda1755-ffd5-425a-afc6-6d6689a5558d}" ma:sspId="368e5df3-cb6d-43a2-bb19-51fc820bbd26" ma:termSetId="6e1a3901-a705-413c-aa2a-8c500dc0242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?mso-contentType ?>
<Policy xmlns:p="office.server.policy" xmlns="office.server.policy" id="" local="true">
  <Name>Corporate</Name>
  <Description/>
  <Statement/>
  <PolicyItems>
    <PolicyItem featureId="Microsoft.Office.RecordsManagement.PolicyFeatures.Expiration" staticId="0x01010035C89CCD2483A2479FECC59E2E56452D00E53E4C0FE5E82A48A500E89033CFD0E8|-626270482" UniqueId="87efd526-1876-4608-a91e-f3abbace1619">
      <Name>Retention</Name>
      <Description>Automatic scheduling of content for processing, and performing a retention action on content that has reached its due date.</Description>
      <CustomData>
        <Schedules nextStageId="3">
          <Schedule type="Default">
            <stages>
              <data stageId="1" recur="true" offset="1" unit="days">
                <formula id="Microsoft.Office.RecordsManagement.PolicyFeatures.Expiration.Formula.BuiltIn">
                  <number>0</number>
                  <property>WCC_x0020_Disposal_x0020_Date</property>
                  <propertyId>9ea57d62-0549-4e65-a581-55f823dbf45c</propertyId>
                  <period>days</period>
                </formula>
                <action type="workflow" id="20aaa40d-9334-4c86-9f2f-dd3952d76cd7"/>
              </data>
              <data stageId="2">
                <formula id="Microsoft.Office.RecordsManagement.PolicyFeatures.Expiration.Formula.BuiltIn">
                  <number>30</number>
                  <property>WCC_x0020_Disposal_x0020_Date</property>
                  <propertyId>9ea57d62-0549-4e65-a581-55f823dbf45c</propertyId>
                  <period>days</period>
                </formula>
                <action type="action" id="Microsoft.Office.RecordsManagement.PolicyFeatures.Expiration.Action.MoveToRecycleBin"/>
              </data>
            </stages>
          </Schedule>
        </Schedules>
      </CustomData>
    </PolicyItem>
    <PolicyItem featureId="Microsoft.Office.RecordsManagement.PolicyFeatures.PolicyAudit" staticId="0x01010035C89CCD2483A2479FECC59E2E56452D00E53E4C0FE5E82A48A500E89033CFD0E8|8138272" UniqueId="64e1e252-fd74-4788-9841-1ef65dae4869">
      <Name>Auditing</Name>
      <Description>Audits user actions on documents and list items to the Audit Log.</Description>
      <CustomData>
        <Audit>
          <Update/>
          <View/>
          <CheckInOut/>
          <MoveCopy/>
          <DeleteRestore/>
        </Audit>
      </CustomData>
    </PolicyItem>
  </PolicyItems>
</Policy>
</file>

<file path=customXml/itemProps1.xml><?xml version="1.0" encoding="utf-8"?>
<ds:datastoreItem xmlns:ds="http://schemas.openxmlformats.org/officeDocument/2006/customXml" ds:itemID="{010B1D9C-5CF4-4E80-A2DA-BB8794F08E60}"/>
</file>

<file path=customXml/itemProps2.xml><?xml version="1.0" encoding="utf-8"?>
<ds:datastoreItem xmlns:ds="http://schemas.openxmlformats.org/officeDocument/2006/customXml" ds:itemID="{411BF935-B79C-4A35-890A-C6E5566C056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DC6433B-2C48-4526-90F6-54EA03FF037F}">
  <ds:schemaRefs>
    <ds:schemaRef ds:uri="202bf5da-38b9-4488-a525-8567ad9ffa60"/>
    <ds:schemaRef ds:uri="http://schemas.microsoft.com/office/2006/documentManagement/types"/>
    <ds:schemaRef ds:uri="db58f876-95e0-49c6-91d0-8e7480b07923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1C0F07F-C896-4C6E-881B-A5D442268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58f876-95e0-49c6-91d0-8e7480b07923"/>
    <ds:schemaRef ds:uri="202bf5da-38b9-4488-a525-8567ad9f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D66501C-BD3F-4D2D-B4D9-BBD7CC961EE2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57AA3B62-9A21-4951-915B-F04C17465626}"/>
</file>

<file path=customXml/itemProps7.xml><?xml version="1.0" encoding="utf-8"?>
<ds:datastoreItem xmlns:ds="http://schemas.openxmlformats.org/officeDocument/2006/customXml" ds:itemID="{EC5B3476-4B7A-4820-AF20-319F208EBF3E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Leave Calculator</vt:lpstr>
      <vt:lpstr>Calculator</vt:lpstr>
      <vt:lpstr>Annual Leave in Hours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WCC_Annual_Leave_Calculator_for_FTC</dc:title>
  <dc:creator>Rebecca Sarchet</dc:creator>
  <cp:lastModifiedBy>Julia Adams</cp:lastModifiedBy>
  <cp:lastPrinted>2017-12-15T14:27:01Z</cp:lastPrinted>
  <dcterms:created xsi:type="dcterms:W3CDTF">2017-12-15T13:33:10Z</dcterms:created>
  <dcterms:modified xsi:type="dcterms:W3CDTF">2020-09-30T10:56:59Z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0x010100C50F05A7ED30F54294ADC2B50AFA98D10093CFB8C4D806794C9F9A45B577D07C32</vt:lpwstr>
  </property>
  <property fmtid="{D5CDD505-2E9C-101B-9397-08002B2CF9AE}" pid="3" name="_dlc_policyId">
    <vt:lpwstr>0x01010035C89CCD2483A2479FECC59E2E56452D00E53E4C0FE5E82A48A500E89033CFD0E8|-626270482</vt:lpwstr>
  </property>
  <property fmtid="{D5CDD505-2E9C-101B-9397-08002B2CF9AE}" pid="4" name="ItemRetentionFormula">
    <vt:lpwstr>&lt;formula id="Microsoft.Office.RecordsManagement.PolicyFeatures.Expiration.Formula.BuiltIn"&gt;&lt;number&gt;0&lt;/number&gt;&lt;property&gt;WCC_x005f_x0020_Disposal_x005f_x0020_Date&lt;/property&gt;&lt;propertyId&gt;9ea57d62-0549-4e65-a581-55f823dbf45c&lt;/propertyId&gt;&lt;period&gt;days&lt;/period&gt;&lt;/formula&gt;</vt:lpwstr>
  </property>
  <property fmtid="{D5CDD505-2E9C-101B-9397-08002B2CF9AE}" pid="5" name="_dlc_DocIdItemGuid">
    <vt:lpwstr>86155066-1843-4fbe-b85a-36e430ac614f</vt:lpwstr>
  </property>
  <property fmtid="{D5CDD505-2E9C-101B-9397-08002B2CF9AE}" pid="6" name="WCCCoverage">
    <vt:lpwstr>2;#Warwickshire|ae50136a-0dd2-4024-b418-b2091d7c47d2</vt:lpwstr>
  </property>
  <property fmtid="{D5CDD505-2E9C-101B-9397-08002B2CF9AE}" pid="7" name="ProtectiveMarking">
    <vt:lpwstr>1;#Public|05e63c81-95b9-45a0-a9c9-9bc316784073</vt:lpwstr>
  </property>
  <property fmtid="{D5CDD505-2E9C-101B-9397-08002B2CF9AE}" pid="8" name="WCCLanguage">
    <vt:lpwstr>3;#English|f4583307-def8-4647-b7db-2a1d8f1f5719</vt:lpwstr>
  </property>
  <property fmtid="{D5CDD505-2E9C-101B-9397-08002B2CF9AE}" pid="9" name="WCCKeywords">
    <vt:lpwstr>238;#Modern and flexible working|8f6e6f43-804f-43eb-b40e-02a2736aae39</vt:lpwstr>
  </property>
  <property fmtid="{D5CDD505-2E9C-101B-9397-08002B2CF9AE}" pid="10" name="TeamOwner">
    <vt:lpwstr>62;#Human Resources|3a949e67-fb21-46a7-b233-3d9cb43e12c2</vt:lpwstr>
  </property>
  <property fmtid="{D5CDD505-2E9C-101B-9397-08002B2CF9AE}" pid="11" name="WCCSubject">
    <vt:lpwstr>63;#Human Resources|421b0156-6b0e-4cac-9573-4b6a6669526a</vt:lpwstr>
  </property>
  <property fmtid="{D5CDD505-2E9C-101B-9397-08002B2CF9AE}" pid="12" name="DocumentType">
    <vt:lpwstr>15;#Guide|f7c85ebf-e50f-469e-9dde-377912e16d9f</vt:lpwstr>
  </property>
  <property fmtid="{D5CDD505-2E9C-101B-9397-08002B2CF9AE}" pid="13" name="WorkflowChangePath">
    <vt:lpwstr>45b25a47-0c09-4031-a9ac-ac5cc7ef8fad,5;45b25a47-0c09-4031-a9ac-ac5cc7ef8fad,5;45b25a47-0c09-4031-a9ac-ac5cc7ef8fad,8;45b25a47-0c09-4031-a9ac-ac5cc7ef8fad,8;</vt:lpwstr>
  </property>
  <property fmtid="{D5CDD505-2E9C-101B-9397-08002B2CF9AE}" pid="14" name="Order">
    <vt:r8>367700</vt:r8>
  </property>
</Properties>
</file>